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__ от 04.04.2025 Отчет за 2024 и назн публич слуш-й - ПРОЕКТ - копия\"/>
    </mc:Choice>
  </mc:AlternateContent>
  <bookViews>
    <workbookView xWindow="120" yWindow="348" windowWidth="11292" windowHeight="4572"/>
  </bookViews>
  <sheets>
    <sheet name="2024" sheetId="2" r:id="rId1"/>
  </sheets>
  <definedNames>
    <definedName name="_xlnm.Print_Area" localSheetId="0">'2024'!$A$1:$F$389</definedName>
  </definedNames>
  <calcPr calcId="152511"/>
</workbook>
</file>

<file path=xl/calcChain.xml><?xml version="1.0" encoding="utf-8"?>
<calcChain xmlns="http://schemas.openxmlformats.org/spreadsheetml/2006/main">
  <c r="E290" i="2" l="1"/>
  <c r="E289" i="2" s="1"/>
  <c r="E210" i="2"/>
  <c r="E364" i="2" l="1"/>
  <c r="E176" i="2" l="1"/>
  <c r="F176" i="2" s="1"/>
  <c r="F174" i="2"/>
  <c r="F168" i="2"/>
  <c r="E168" i="2"/>
  <c r="F166" i="2"/>
  <c r="E164" i="2"/>
  <c r="F164" i="2" s="1"/>
  <c r="F159" i="2" s="1"/>
  <c r="F162" i="2"/>
  <c r="F158" i="2"/>
  <c r="E158" i="2"/>
  <c r="E159" i="2" l="1"/>
  <c r="E134" i="2" l="1"/>
  <c r="E92" i="2" l="1"/>
  <c r="H364" i="2" l="1"/>
  <c r="E104" i="2" l="1"/>
  <c r="E96" i="2"/>
  <c r="E219" i="2" s="1"/>
  <c r="E224" i="2" l="1"/>
  <c r="E190" i="2" l="1"/>
  <c r="D110" i="2"/>
  <c r="E111" i="2"/>
  <c r="E110" i="2" s="1"/>
  <c r="D94" i="2"/>
  <c r="E257" i="2" l="1"/>
  <c r="E206" i="2"/>
  <c r="E103" i="2" l="1"/>
  <c r="E116" i="2"/>
  <c r="E114" i="2"/>
  <c r="E113" i="2"/>
  <c r="E109" i="2"/>
  <c r="E100" i="2"/>
  <c r="E242" i="2"/>
  <c r="E95" i="2"/>
  <c r="E93" i="2"/>
  <c r="E91" i="2"/>
  <c r="E89" i="2"/>
  <c r="E85" i="2"/>
  <c r="E86" i="2"/>
  <c r="E83" i="2"/>
  <c r="E94" i="2" l="1"/>
  <c r="E216" i="2"/>
  <c r="I364" i="2"/>
  <c r="E355" i="2" l="1"/>
  <c r="E334" i="2" l="1"/>
  <c r="E275" i="2"/>
  <c r="E274" i="2" s="1"/>
  <c r="D99" i="2" l="1"/>
  <c r="D90" i="2"/>
  <c r="E105" i="2"/>
  <c r="D105" i="2"/>
  <c r="D103" i="2"/>
  <c r="D82" i="2" l="1"/>
  <c r="E12" i="2"/>
  <c r="E20" i="2" s="1"/>
  <c r="H20" i="2" s="1"/>
  <c r="E115" i="2" l="1"/>
  <c r="D115" i="2"/>
  <c r="E238" i="2" l="1"/>
  <c r="E222" i="2" s="1"/>
  <c r="E214" i="2" s="1"/>
  <c r="E325" i="2"/>
  <c r="E348" i="2" l="1"/>
  <c r="E340" i="2"/>
  <c r="E332" i="2" l="1"/>
  <c r="E254" i="2"/>
  <c r="E251" i="2"/>
  <c r="E185" i="2"/>
  <c r="E140" i="2"/>
  <c r="E112" i="2"/>
  <c r="D112" i="2"/>
  <c r="E108" i="2"/>
  <c r="D108" i="2"/>
  <c r="E99" i="2"/>
  <c r="E90" i="2"/>
  <c r="E88" i="2"/>
  <c r="D88" i="2"/>
  <c r="E82" i="2"/>
  <c r="F72" i="2"/>
  <c r="E72" i="2"/>
  <c r="F68" i="2"/>
  <c r="E68" i="2"/>
  <c r="F64" i="2"/>
  <c r="E64" i="2"/>
  <c r="F61" i="2"/>
  <c r="E61" i="2"/>
  <c r="F56" i="2"/>
  <c r="F54" i="2"/>
  <c r="E54" i="2"/>
  <c r="F50" i="2"/>
  <c r="E50" i="2"/>
  <c r="F47" i="2"/>
  <c r="E47" i="2"/>
  <c r="F45" i="2"/>
  <c r="E45" i="2"/>
  <c r="F42" i="2"/>
  <c r="E42" i="2"/>
  <c r="F40" i="2"/>
  <c r="E40" i="2"/>
  <c r="F36" i="2"/>
  <c r="F33" i="2" s="1"/>
  <c r="E36" i="2"/>
  <c r="E34" i="2"/>
  <c r="F31" i="2"/>
  <c r="E31" i="2"/>
  <c r="F28" i="2"/>
  <c r="E28" i="2"/>
  <c r="E249" i="2" l="1"/>
  <c r="E247" i="2" s="1"/>
  <c r="E119" i="2"/>
  <c r="D119" i="2"/>
  <c r="H119" i="2" s="1"/>
  <c r="D12" i="2"/>
  <c r="E33" i="2"/>
  <c r="E27" i="2" s="1"/>
  <c r="F27" i="2"/>
  <c r="F53" i="2"/>
  <c r="F52" i="2" s="1"/>
  <c r="F39" i="2" s="1"/>
  <c r="E53" i="2"/>
  <c r="E52" i="2" s="1"/>
  <c r="E39" i="2" s="1"/>
  <c r="H22" i="2"/>
  <c r="E121" i="2" l="1"/>
  <c r="E78" i="2"/>
  <c r="H78" i="2" s="1"/>
  <c r="E123" i="2"/>
  <c r="E124" i="2"/>
  <c r="F74" i="2"/>
  <c r="E74" i="2"/>
  <c r="E132" i="2"/>
  <c r="E128" i="2"/>
  <c r="E130" i="2"/>
  <c r="E126" i="2"/>
  <c r="E125" i="2"/>
  <c r="E129" i="2"/>
  <c r="E127" i="2"/>
  <c r="E131" i="2"/>
  <c r="G22" i="2"/>
</calcChain>
</file>

<file path=xl/sharedStrings.xml><?xml version="1.0" encoding="utf-8"?>
<sst xmlns="http://schemas.openxmlformats.org/spreadsheetml/2006/main" count="656" uniqueCount="394">
  <si>
    <t>Пояснительная записка</t>
  </si>
  <si>
    <t>По доходам</t>
  </si>
  <si>
    <t>По расходам</t>
  </si>
  <si>
    <t>рублей</t>
  </si>
  <si>
    <t>Доходы бюджета поступили по двум группам и составили:</t>
  </si>
  <si>
    <t>рублей.</t>
  </si>
  <si>
    <t>субсидии</t>
  </si>
  <si>
    <t>субвенции</t>
  </si>
  <si>
    <t>план</t>
  </si>
  <si>
    <t>факт</t>
  </si>
  <si>
    <t xml:space="preserve"> - налоговые и неналоговые поступления, руб.:</t>
  </si>
  <si>
    <t xml:space="preserve"> - безвозмездные поступления, руб.:</t>
  </si>
  <si>
    <t>дотации</t>
  </si>
  <si>
    <t xml:space="preserve">В том числе: </t>
  </si>
  <si>
    <t>прочие безвозмездные поступления</t>
  </si>
  <si>
    <t xml:space="preserve">Всего поступило доходов: </t>
  </si>
  <si>
    <t xml:space="preserve">               Доходы приведены в таблице:</t>
  </si>
  <si>
    <t>Код бюджетной классификации</t>
  </si>
  <si>
    <t>Наименование кода администратора поступлений в бюджет, группы, статьи, подстатьи, элемента, программы (подпрограммы), кода зкономической классификации доходов</t>
  </si>
  <si>
    <t>НАЛОГОВЫЕ НЕНАЛОГОВЫЕ ДОХОДЫ</t>
  </si>
  <si>
    <t xml:space="preserve"> 1 01 00000 00 0000 110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</si>
  <si>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</si>
  <si>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</si>
  <si>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</si>
  <si>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1 05 00000 00 0000 000</t>
  </si>
  <si>
    <t>Налоги на совокупный доход</t>
  </si>
  <si>
    <t xml:space="preserve"> 1 05 03020 01 0000 110</t>
  </si>
  <si>
    <t>Единый сельскохозяйственный налог</t>
  </si>
  <si>
    <t xml:space="preserve"> 1 06 00000 00 0000 000</t>
  </si>
  <si>
    <t>Налог на имущество</t>
  </si>
  <si>
    <t xml:space="preserve"> 106 01000 00 0000 110</t>
  </si>
  <si>
    <t>Налог на имущество физических лиц</t>
  </si>
  <si>
    <t xml:space="preserve"> 106 01030 10 0000 110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</si>
  <si>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</si>
  <si>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 1 06 06000 00 0000 110</t>
  </si>
  <si>
    <t>Земельный налог</t>
  </si>
  <si>
    <t xml:space="preserve"> 1 06 06013 10 0000 110</t>
  </si>
  <si>
    <t>Земельный налог, взимаемый по ставкам, установленным в соответствии с подпунктом 1 пункта 1 ст.394 Налогового кодекса РФ  и применяемым к объектам налогообложения, расположенным в границах поселений</t>
  </si>
  <si>
    <t xml:space="preserve"> 1 06 06023 10 0000 110</t>
  </si>
  <si>
    <t>Земельный налог, взимаемый по ставкам, установленным в соответствии с подпунктом 2 пункта 1 ст.394 Налогового кодекса РФ  и применяемым к объектам налогообложения, расположенным в границах поселений</t>
  </si>
  <si>
    <t xml:space="preserve"> 1 08 00000 00 0000 000</t>
  </si>
  <si>
    <t>Государственная пошлина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</si>
  <si>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</si>
  <si>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</si>
  <si>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</si>
  <si>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</si>
  <si>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1 11 05013 10 0000 120</t>
  </si>
  <si>
    <t>Доходы,получаемые в 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</si>
  <si>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1 11 09045 10 0000 120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</si>
  <si>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 же имущества муниципальных унитарных предприятий, в том числе казённых)</t>
  </si>
  <si>
    <t xml:space="preserve">  1 14 00000 00 0000 00</t>
  </si>
  <si>
    <t>Доходы от продажи материальных и нематериальных активов</t>
  </si>
  <si>
    <t xml:space="preserve"> 1 14 02053 10 0000 410 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</si>
  <si>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</si>
  <si>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</si>
  <si>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</si>
  <si>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1 16 00000 00 0000 000 </t>
  </si>
  <si>
    <t>Штрафы, санкции, возмещение ущерба</t>
  </si>
  <si>
    <t xml:space="preserve"> 1 16 23051 10 0000 140 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</si>
  <si>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поселений</t>
  </si>
  <si>
    <t xml:space="preserve"> 2 00 00000 00 0000 000</t>
  </si>
  <si>
    <t xml:space="preserve">БЕЗВОЗМЕЗДНЫЕ ПОСТУПЛЕНИЯ </t>
  </si>
  <si>
    <t xml:space="preserve"> 2 02 00000 00 0000 000</t>
  </si>
  <si>
    <t>БЕЗВОЗМЕЗДНЫЕ ПОСТУПЛЕНИЯ ОТ ДРУГИХ БЮДЖЕТОВ БЮДЖЕТНОЙ СИСТЕМЫ РФ</t>
  </si>
  <si>
    <t xml:space="preserve"> 2 02 01000 00 0000 151</t>
  </si>
  <si>
    <t>Дотации бюджетам субъектов РФ и муниципальных образований</t>
  </si>
  <si>
    <t xml:space="preserve"> 2 02 01001 10 0000 151</t>
  </si>
  <si>
    <t>Дотации бюджетам поселений на выравнивание  бюджетной обеспеченности</t>
  </si>
  <si>
    <t xml:space="preserve"> 2 02 02000 00 0000 151</t>
  </si>
  <si>
    <t>Субсидии бюджетам субъектов Российской Федерации и муиципальных образований</t>
  </si>
  <si>
    <t xml:space="preserve"> 2 02 02088 10 0002 151</t>
  </si>
  <si>
    <t>Субсидии бюджетам поселений на обеспечение мероприятий по переселению граждан из аварийного жилищного фонда за счет средств,поступивших от государственной корпорации-Фонда содействия реформированию жилищно-коммунального хозяйства</t>
  </si>
  <si>
    <t xml:space="preserve"> 2 02 02089 10 0002 151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</si>
  <si>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</si>
  <si>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 xml:space="preserve"> 2 02 02109 10 0000 151</t>
  </si>
  <si>
    <t>Субсидии бюджетам поселений на проведение капитального ремонта многоквартирных домов</t>
  </si>
  <si>
    <t xml:space="preserve"> 2 02 02999 10 0000 151 </t>
  </si>
  <si>
    <t>Прочие субсидии бюджетам поселений</t>
  </si>
  <si>
    <t xml:space="preserve"> 2 02 03000 00 0000 151</t>
  </si>
  <si>
    <t>Субвенции бюджетам субъектов Российской Федерации и муниципальных образований</t>
  </si>
  <si>
    <t xml:space="preserve"> 2 02 03003 00 0000 151</t>
  </si>
  <si>
    <t>Субвенции бюджетам  на государственную регистрацию актов гражданского состояния</t>
  </si>
  <si>
    <t xml:space="preserve">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</si>
  <si>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</si>
  <si>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2 02 04000 00 0000 151</t>
  </si>
  <si>
    <t>Прочие межбюджетные трансферты, передаваемые бюджетам</t>
  </si>
  <si>
    <t xml:space="preserve"> 2 02 04999 10 0000 151</t>
  </si>
  <si>
    <t>Прочие межбюджетные трансферты, передаваемые бюджетам поселений</t>
  </si>
  <si>
    <t xml:space="preserve"> 2 07 00000 00 0000 151</t>
  </si>
  <si>
    <t>ПРОЧИЕ БЕЗВОЗМЕЗДНЫЕ ПОСТУПЛЕНИЯ</t>
  </si>
  <si>
    <t xml:space="preserve"> 2 07 05030 10 0000 180</t>
  </si>
  <si>
    <t>Прочие безвозмездные поступления в бюджеты поселений</t>
  </si>
  <si>
    <t>Итого доходов</t>
  </si>
  <si>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</si>
  <si>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</si>
  <si>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</si>
  <si>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</si>
  <si>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</si>
  <si>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</si>
  <si>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</si>
  <si>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</si>
  <si>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</si>
  <si>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</si>
  <si>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</si>
  <si>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</si>
  <si>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</si>
  <si>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</si>
  <si>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</si>
  <si>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 xml:space="preserve">Национальная оборона 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</si>
  <si>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</si>
  <si>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</si>
  <si>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</si>
  <si>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Органы юстиции</t>
  </si>
  <si>
    <t>09</t>
  </si>
  <si>
    <t>Другие вопросы в области национальной безопасности и правоохранительной деятельности</t>
  </si>
  <si>
    <t>14</t>
  </si>
  <si>
    <t xml:space="preserve">Национальная экономика </t>
  </si>
  <si>
    <t>Общеэкономические вопросы</t>
  </si>
  <si>
    <t>Дорожное хозяйство (дорожные фонды)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</si>
  <si>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</si>
  <si>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</si>
  <si>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</si>
  <si>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</si>
  <si>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</si>
  <si>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</si>
  <si>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</si>
  <si>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</si>
  <si>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Молодёжная политика и оздоровление детей</t>
  </si>
  <si>
    <t xml:space="preserve">Культура, кинематография </t>
  </si>
  <si>
    <t>08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</si>
  <si>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</si>
  <si>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</si>
  <si>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</si>
  <si>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</si>
  <si>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 и спорт</t>
  </si>
  <si>
    <t xml:space="preserve">Физическая культура 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</si>
  <si>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</si>
  <si>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</si>
  <si>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ВСЕГО РАСХОДОВ:</t>
  </si>
  <si>
    <t>Причина неисполнения</t>
  </si>
  <si>
    <t>1. Общегосударственные вопросы</t>
  </si>
  <si>
    <t xml:space="preserve">2. Национальная оборона </t>
  </si>
  <si>
    <t>3. Национальная безопасность и правоохранительная деятельность</t>
  </si>
  <si>
    <t xml:space="preserve">4. Национальная экономика </t>
  </si>
  <si>
    <t>5. Жилищно-коммунальное хозяйство</t>
  </si>
  <si>
    <t>6. Образование</t>
  </si>
  <si>
    <t xml:space="preserve">7. Культура, кинематография </t>
  </si>
  <si>
    <t>8. Социальная политика</t>
  </si>
  <si>
    <t>9. Физическая культура  и спорт</t>
  </si>
  <si>
    <t>10. Межбюджетные трансферты бюджетам субъектов Российской Федерации и муниципальных образований общего характера</t>
  </si>
  <si>
    <t xml:space="preserve">             Выполнение бюджета поселения по расходам составило 
</t>
  </si>
  <si>
    <t>%.</t>
  </si>
  <si>
    <t xml:space="preserve">Структура бюджета сельского поселения Алябьевский:
</t>
  </si>
  <si>
    <t>В том числе:</t>
  </si>
  <si>
    <t>1. Расходы на выплату страхового обеспечения по обязательному социальному страхованию на случай временной нетрудоспособности и в связи с материнством</t>
  </si>
  <si>
    <t xml:space="preserve">                Бюджетные ассигнования, направленные на оплату труда (денежное довольствие, денежное содержание)</t>
  </si>
  <si>
    <t>Наименование расходного обязательства</t>
  </si>
  <si>
    <t>План</t>
  </si>
  <si>
    <t xml:space="preserve">Факт </t>
  </si>
  <si>
    <t xml:space="preserve">ВСЕГО </t>
  </si>
  <si>
    <t xml:space="preserve">оплата труда </t>
  </si>
  <si>
    <t>в том числе:</t>
  </si>
  <si>
    <t>Работников, оплата труда которых осуществляется по ЕТС   (Рз 0104)</t>
  </si>
  <si>
    <t>Культура (Рз 0801)</t>
  </si>
  <si>
    <t>Спорт (Рз 1101)</t>
  </si>
  <si>
    <t xml:space="preserve"> В том числе:</t>
  </si>
  <si>
    <t xml:space="preserve">                       администрация -     </t>
  </si>
  <si>
    <t>Денежное вознаграждение выборного должностного лица (Рз 0102)</t>
  </si>
  <si>
    <t xml:space="preserve">                       - культура           </t>
  </si>
  <si>
    <t xml:space="preserve">                       - спорт </t>
  </si>
  <si>
    <t xml:space="preserve">                       МБУ СКСОК «Авангард»:             </t>
  </si>
  <si>
    <t>Национальная экономика (Раздел 04)</t>
  </si>
  <si>
    <t xml:space="preserve">Расходы по этому разделу составили: </t>
  </si>
  <si>
    <t>1. Общеэкономические вопросы</t>
  </si>
  <si>
    <t xml:space="preserve"> - за счет средств округа:</t>
  </si>
  <si>
    <t xml:space="preserve"> - за счет средств поселения:</t>
  </si>
  <si>
    <t>Жилищно-коммунальное хозяйство (Раздел 05)</t>
  </si>
  <si>
    <t>1. Жилищное хозяйство</t>
  </si>
  <si>
    <t>Производились следующие работы:</t>
  </si>
  <si>
    <t xml:space="preserve">                  - за счет средств округа:</t>
  </si>
  <si>
    <t xml:space="preserve">                  - за счет средств поселения:</t>
  </si>
  <si>
    <t xml:space="preserve">                  - выборочный капитальный ремонт по замене печного отопления на газовое</t>
  </si>
  <si>
    <t xml:space="preserve"> 1) Предоплата за приобретение жилья - обеспечение мероприятий по переселению граждан из аварийного жилищного фонда</t>
  </si>
  <si>
    <t>3. Организация ритуальных услуг и мест захоронения.</t>
  </si>
  <si>
    <t xml:space="preserve"> Образование  (Раздел 07)</t>
  </si>
  <si>
    <t>Культура и кинематография  (Раздел 08)</t>
  </si>
  <si>
    <t>Физическая культура и спорт (Раздел 11)</t>
  </si>
  <si>
    <t xml:space="preserve"> -  техническое обслуживание сетей уличного освещения </t>
  </si>
  <si>
    <t xml:space="preserve">   -  вывоз ТБО</t>
  </si>
  <si>
    <t xml:space="preserve">   -  акарицидная обработка </t>
  </si>
  <si>
    <t xml:space="preserve"> -  на обеспечение муниципальных услуг </t>
  </si>
  <si>
    <t xml:space="preserve"> -  расходы бюджета на иные цели </t>
  </si>
  <si>
    <r>
      <t xml:space="preserve">Расходы </t>
    </r>
    <r>
      <rPr>
        <sz val="11"/>
        <color theme="1"/>
        <rFont val="Times New Roman"/>
        <family val="1"/>
        <charset val="204"/>
      </rPr>
      <t>на передачу полномочий в Советский район:</t>
    </r>
  </si>
  <si>
    <t>Социальная политика (Раздел 10)</t>
  </si>
  <si>
    <t xml:space="preserve"> -  Выплаты муниципальной пенсии</t>
  </si>
  <si>
    <t>Национальная безопасность и правоохранительная деятельность (Раздел 03)</t>
  </si>
  <si>
    <t>2. Защита населения и территории от чрезвычайных ситуаций природного и техногенного характера, гражданская оборона</t>
  </si>
  <si>
    <t xml:space="preserve"> - оплата за обучение специалиста по ГО и ЧС</t>
  </si>
  <si>
    <t xml:space="preserve"> - услуги по страхованию от несчастных случаев и болезней</t>
  </si>
  <si>
    <t>3. Другие вопросы в области национальной безопасности и правоохранительной деятельности</t>
  </si>
  <si>
    <t xml:space="preserve"> -  оплата труда с начислениями рабочих по уборке мусора (софинансирование 20% договор с Центром занятости)</t>
  </si>
  <si>
    <t xml:space="preserve"> </t>
  </si>
  <si>
    <t>Израсходовано средств на содержание кладбища за 1 квартал 2014 года:</t>
  </si>
  <si>
    <t>План на 2014 год, руб.</t>
  </si>
  <si>
    <t>Прочие доходы от компенсации затрат бюджетов поселений</t>
  </si>
  <si>
    <t>1 01 02030 01 0000 110</t>
  </si>
  <si>
    <t>НДФЛ нерезидентов</t>
  </si>
  <si>
    <t>4. Транспортные услуги (ст.222)</t>
  </si>
  <si>
    <t>5. Услуги по содержанию имущества (ст.225)</t>
  </si>
  <si>
    <t>7. Основные средства (ст.310)</t>
  </si>
  <si>
    <t>1 13 00000 00 0000 000</t>
  </si>
  <si>
    <t>Доходы от оказания платных услуг (работ) и компенсации затрат государства</t>
  </si>
  <si>
    <t>1 13 02995 10 0000 130</t>
  </si>
  <si>
    <t xml:space="preserve">Возврат остатков субсидий,субвенций и иных межбюджетных трансфертов,имеющих целевое назначение прошлых лет </t>
  </si>
  <si>
    <t>Возврат остатков субсидий,субвенций и иных межбюджетных трансфертов,имеющих целевое назначение прошлых лет из бюджетов поселений</t>
  </si>
  <si>
    <t>2 19 00000 00 0000 000</t>
  </si>
  <si>
    <t>2 1905000 10 0000 151</t>
  </si>
  <si>
    <r>
      <t xml:space="preserve">штатная численность, </t>
    </r>
    <r>
      <rPr>
        <i/>
        <sz val="10"/>
        <color theme="1"/>
        <rFont val="Times New Roman"/>
        <family val="1"/>
        <charset val="204"/>
      </rPr>
      <t>ед.</t>
    </r>
  </si>
  <si>
    <r>
      <t xml:space="preserve">расходы (211,213) </t>
    </r>
    <r>
      <rPr>
        <i/>
        <sz val="10"/>
        <color theme="1"/>
        <rFont val="Times New Roman"/>
        <family val="1"/>
        <charset val="204"/>
      </rPr>
      <t>тыс.руб.</t>
    </r>
  </si>
  <si>
    <r>
      <t xml:space="preserve">   -</t>
    </r>
    <r>
      <rPr>
        <sz val="7"/>
        <color rgb="FFFF0000"/>
        <rFont val="Times New Roman"/>
        <family val="1"/>
        <charset val="204"/>
      </rPr>
      <t xml:space="preserve">  </t>
    </r>
    <r>
      <rPr>
        <sz val="11"/>
        <color rgb="FFFF0000"/>
        <rFont val="Times New Roman"/>
        <family val="1"/>
        <charset val="204"/>
      </rPr>
      <t xml:space="preserve">содержание смотрителя кладбища </t>
    </r>
  </si>
  <si>
    <t>Включаем в благоустройство</t>
  </si>
  <si>
    <t>Денежное содержание немуниципальных  служащих   (Рз 0203)</t>
  </si>
  <si>
    <t>Денежное содержание муниципальных  служащих (Рз 0304)</t>
  </si>
  <si>
    <t>Денежное содержание немуниципальных  служащих  (Рз 0104)</t>
  </si>
  <si>
    <t>Денежное содержание муниципальных  служащих  (Рз 0104)</t>
  </si>
  <si>
    <t xml:space="preserve"> - услуги автовышки для подключения новогодней иллюминации</t>
  </si>
  <si>
    <t>1 00 00000 00 0000 000</t>
  </si>
  <si>
    <t>7. Прочие расходы (ст.290)</t>
  </si>
  <si>
    <t>2 02 04052 10 0000 151</t>
  </si>
  <si>
    <t>Межбюджетные трансферты,передаваемые бюджетам поселений на государственную поддержку муниципальных учреждений культуры, находящихся на территориях сельских поселений</t>
  </si>
  <si>
    <t>2 02 04053 10 0000 151</t>
  </si>
  <si>
    <t>Межбюджетные трансферты,передаваемые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</si>
  <si>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Прочие безвозмездные перечисления в бюджет поселения</t>
  </si>
  <si>
    <t>2 07 05030 10 0000 180</t>
  </si>
  <si>
    <t>2 07 05030 00 0000 180</t>
  </si>
  <si>
    <t xml:space="preserve">Частичная оплата труда и начисления на заработную плату специалисту ЗАГС </t>
  </si>
  <si>
    <t xml:space="preserve"> -  Передача полномочий в части страхования муниципального имущества поселения </t>
  </si>
  <si>
    <t xml:space="preserve"> -  Передача полномочий по утверждению генеральных планов поселения, правил землепользования и застройки </t>
  </si>
  <si>
    <t>Исполнено за 1 полугодие  2014 года, руб.</t>
  </si>
  <si>
    <t xml:space="preserve"> - монтажные работы и тротуар перед скамьей</t>
  </si>
  <si>
    <t xml:space="preserve"> - приобретение ранцевых огнетушителей</t>
  </si>
  <si>
    <t xml:space="preserve">                  - за счет средств района:</t>
  </si>
  <si>
    <t xml:space="preserve"> 1) Программа "Наш дом" - капитальный ремонт многоквартирных домов (ул.Токмянина 9)</t>
  </si>
  <si>
    <t xml:space="preserve"> 2) Жилищное хозяйство</t>
  </si>
  <si>
    <t xml:space="preserve">                  - комплекс кадастровых и землеустроительных работ по межеванию земельных участков</t>
  </si>
  <si>
    <t xml:space="preserve">                  - обследование объектов недвижимого имущества</t>
  </si>
  <si>
    <t xml:space="preserve">                  - возмещение денежных средств в страховую компания «Югория», полученных АСП Алябьевский в 2011 году и использованные на жилищное хозяйство, а не на ремонт квартиры 1 дома №6 по ул.Новоселов</t>
  </si>
  <si>
    <t xml:space="preserve"> -  благоустройство 1 мкрн (поднятие плит)</t>
  </si>
  <si>
    <t xml:space="preserve"> - выполнение проектно-сметной документации</t>
  </si>
  <si>
    <t xml:space="preserve"> -  Аудит закупок</t>
  </si>
  <si>
    <t xml:space="preserve"> - услуги по страхованию от несчастных случаев и болезней членов Добровольной пожарной дружины</t>
  </si>
  <si>
    <t>2. Уличное освещение</t>
  </si>
  <si>
    <t>3. Благоустройство</t>
  </si>
  <si>
    <t xml:space="preserve"> -  Выплаты погорельцам</t>
  </si>
  <si>
    <t>Выплата денежного гранта в номинации «В сфере организации летнего отдыха, оздоровления и занятости детей, подростков и молодежи»: Палаточный лагерь «Речной» автор Вшивкова Галина Владимировна</t>
  </si>
  <si>
    <t>Содействие развитию исторических и иных местных традиций в рамках подпрограммы "Создание условий для эффективного и ответственного управления муниципальными финансами, повышения устойчивости местных бюджетов Советского района на 2015-2018 годы" муниципальной программы "Повышение эффективности управления муниципальными финансами Советского района на 2015-2018 годы"</t>
  </si>
  <si>
    <t xml:space="preserve">                  - взносы на капитальный ремонт Югорскому Фонду - софинансирование на КР МКД (ул.Токмянина 2, ул.Токмянина 4) </t>
  </si>
  <si>
    <t>3. Юбилей поселка</t>
  </si>
  <si>
    <t>2.2. Строительство (реконструкция), капитальный ремонт и ремонт автомобильных дорог общего пользования местного значения в рамках муниципальной программы "Совершенствование и развитие сети автомобильных дорог общего пользования местного значения в Советском районе на 2015-2018 годы"</t>
  </si>
  <si>
    <t xml:space="preserve">                  - взносы на капитальный ремонт Югорскому Фонду за муниципальный жилищный фонд</t>
  </si>
  <si>
    <t xml:space="preserve">               Администрацией сельского поселения Алябьевский постоянно проводится работа по увеличению поступления налоговых и неналоглвых доходов:
- рассылка уведомлений по погашению задолженности земельного налога, а так же работа с предприятиями и учреждениями по уплате НДФЛ и регистрации рабочих мест в поселении, подаются исковые заявления в суд о взыскании просроченной задолженности за социальный найм жилых помещений.
</t>
  </si>
  <si>
    <t>Другие вопросы в области образования</t>
  </si>
  <si>
    <t>Массовый спорт</t>
  </si>
  <si>
    <t>7) Приобретение  краски для разметки</t>
  </si>
  <si>
    <t xml:space="preserve"> -  ограничение/возобновление зл.снабжения</t>
  </si>
  <si>
    <t>Мероприятие "Укрепление толерантности и профилактика экстремизма"</t>
  </si>
  <si>
    <t xml:space="preserve"> -  Передача полномочий на осуществление внешнего муниципального финансового контроля (СКСОК за 2017 год)</t>
  </si>
  <si>
    <t>Охрана окружающей среды</t>
  </si>
  <si>
    <t>06</t>
  </si>
  <si>
    <t xml:space="preserve"> Другие вопросы в области охраны окружающей среды</t>
  </si>
  <si>
    <t>Молодежная политика</t>
  </si>
  <si>
    <t>3) Вывоз снега</t>
  </si>
  <si>
    <t>3. Перечисления другим бюджетам бюджетной системы Российской Федерации</t>
  </si>
  <si>
    <t>Денежный грант победителя районного конкурса программ и проектов в сфере молодежной политики</t>
  </si>
  <si>
    <t xml:space="preserve"> -  приобретение лотков водоотведения пластиковые для устройства дренажной системы при укладке футбольного поля</t>
  </si>
  <si>
    <t>д.б.</t>
  </si>
  <si>
    <t xml:space="preserve"> -  Передача полномочий на Организацию в границах поселения электро-, тепло-, газо- и водоснабжения населения, водоотведения, снабжения населения гопливом в пределах полномочий, установленных
законодательством Российской Федерации;</t>
  </si>
  <si>
    <t xml:space="preserve">иные межбюджетные трансферты </t>
  </si>
  <si>
    <t>поступления от государственных организаций</t>
  </si>
  <si>
    <t>возврат субсидий прошлых лет из бюджетета района</t>
  </si>
  <si>
    <t xml:space="preserve"> - Муниципальная программа "Профилактика правонарушений на территории сельского поселения Алябьевский"</t>
  </si>
  <si>
    <t xml:space="preserve"> - приобретение ГСМ к бензотриммеру</t>
  </si>
  <si>
    <t xml:space="preserve"> -  установка футбольных ворот</t>
  </si>
  <si>
    <t>Штатная численность:  36 единиц.</t>
  </si>
  <si>
    <t>1. Органы юстиции (ЗАГС)</t>
  </si>
  <si>
    <t xml:space="preserve">1) Зимнее и летнее содержание дорог </t>
  </si>
  <si>
    <t xml:space="preserve">                  - коммуниальные услуги за муниципальные квартиры</t>
  </si>
  <si>
    <t xml:space="preserve">                  - изготовление табличек с указанием адресов и номеров домов</t>
  </si>
  <si>
    <t xml:space="preserve"> -  электроэнергия уличного освещения </t>
  </si>
  <si>
    <t xml:space="preserve"> -  аренда опор для размещения наружного уличного оборудования </t>
  </si>
  <si>
    <t xml:space="preserve"> -  санитарная очистка территории сельского поселения</t>
  </si>
  <si>
    <t xml:space="preserve"> -  транспортные услуги - перевозка грузов, подготовка площади к новому году</t>
  </si>
  <si>
    <t xml:space="preserve"> -  оказание услуг по уборке мусора на территории сельского поселения Алябьевский - 5 чел. (школьники)</t>
  </si>
  <si>
    <t xml:space="preserve">МАУ «Центр комплексного обслуживания муниципальных учреждений Советского района «Сфера» </t>
  </si>
  <si>
    <t xml:space="preserve"> -  оплата труда и начисления на оплату труда внештатных работников по уборке территории (на период отсутствия временно безработных граждан)</t>
  </si>
  <si>
    <t>Сельское хозяйство и рыболовство</t>
  </si>
  <si>
    <t>Здравоохранение</t>
  </si>
  <si>
    <t>Санитарно-эпидемиологическое благополучие</t>
  </si>
  <si>
    <t xml:space="preserve"> - устройство мин.полосы</t>
  </si>
  <si>
    <t xml:space="preserve"> - приобретение различных хозяйственных материалов</t>
  </si>
  <si>
    <t>5) Нанесение разметки дорог</t>
  </si>
  <si>
    <t>Оплата за телефонную связь, сопровождение программ, приобретение ОС, расходных материалов и хозяйственных расходов</t>
  </si>
  <si>
    <t xml:space="preserve">                  - услуги по замене газового котла                  </t>
  </si>
  <si>
    <t xml:space="preserve">                   - возмещение затрат по замене печного отопления на газовое</t>
  </si>
  <si>
    <t xml:space="preserve"> -  ценовая экспертиза </t>
  </si>
  <si>
    <t xml:space="preserve"> -  дизайн-проект</t>
  </si>
  <si>
    <t xml:space="preserve"> - приобретение гирлянды на ель</t>
  </si>
  <si>
    <t xml:space="preserve"> -  геодезические работы</t>
  </si>
  <si>
    <t xml:space="preserve"> -  Выплаты пострадавшим в результате пожара</t>
  </si>
  <si>
    <t>Защита населения и территории от чрезвычайных ситуаций природного и техногенного характера</t>
  </si>
  <si>
    <t xml:space="preserve"> - предупреждение поддтопления</t>
  </si>
  <si>
    <t xml:space="preserve"> - коммунальные услуги</t>
  </si>
  <si>
    <t>1. Предоплата за эл/энергию</t>
  </si>
  <si>
    <t>9) Приобретение холодного асфальта</t>
  </si>
  <si>
    <t>6) Приобретение светофора</t>
  </si>
  <si>
    <t>2) Устройство тротуаров</t>
  </si>
  <si>
    <t xml:space="preserve">                   - приобретение табличек</t>
  </si>
  <si>
    <t xml:space="preserve"> - приобретение ОС </t>
  </si>
  <si>
    <t xml:space="preserve"> -  осуществление строительного контроля</t>
  </si>
  <si>
    <t xml:space="preserve"> - приобретение цемента</t>
  </si>
  <si>
    <t xml:space="preserve"> - ремонт вывески</t>
  </si>
  <si>
    <t>2. Сельское хозяйство и рыболовство</t>
  </si>
  <si>
    <t xml:space="preserve"> - видеонаблюдение</t>
  </si>
  <si>
    <t>5. Прочие услуги (ст.226)</t>
  </si>
  <si>
    <t>Л.Х.Яминова</t>
  </si>
  <si>
    <t>Начальник финансово-экономического отдела</t>
  </si>
  <si>
    <t xml:space="preserve">14,5 единиц (в т.ч. 1 -должность муниципальной службы; 9,5 - муниципальные служащие; 3-немуниципальные служащие; 1-работник, оплата труда которого осуществляется по ЕТС )         </t>
  </si>
  <si>
    <t xml:space="preserve"> - приобретение кабеля для громкоговорящей связи</t>
  </si>
  <si>
    <t xml:space="preserve"> - приобретение бензина для мотопомпы</t>
  </si>
  <si>
    <t>8) Приобретение знаков</t>
  </si>
  <si>
    <t>11) Ремонтно-восстановительные работы по ул.Спортивная</t>
  </si>
  <si>
    <t xml:space="preserve">                  - работы по подготовке технического плана/акта обследования для постановки на учет объекта недвижимости, об учете изменений объекта недвижимости, учете части объекта недвижимости, о снятии с учета объекта недвижимости</t>
  </si>
  <si>
    <t xml:space="preserve">                  - услуги на проведение дезинфекции</t>
  </si>
  <si>
    <t xml:space="preserve">                  - передача полномочий по сносу жилья</t>
  </si>
  <si>
    <t xml:space="preserve"> -  приобретение светодиодных светильников</t>
  </si>
  <si>
    <t xml:space="preserve"> - приобретение и установка ДИК по ул.Коммунистическая д.16а</t>
  </si>
  <si>
    <t xml:space="preserve"> - оказание финансовой помощи на приобретение ПСД здания спорта</t>
  </si>
  <si>
    <t xml:space="preserve"> - разработка проектно-сметной документации для проведения капитального ремонта здания Дома культуры</t>
  </si>
  <si>
    <t xml:space="preserve">              Это составило 98 % к годовому плану. </t>
  </si>
  <si>
    <t>- Осуществление муниципального земельного контроля в границах поселения</t>
  </si>
  <si>
    <t xml:space="preserve"> - Подготовка проектов генеральных планов поселения, проектов правил землепользования и застройки, проектов подготовленной на основе генеральных планов поселения документации по планировке территории (за исключением опубликования таких проектов), выдача градостроительного плана земельного участка, расположенного в границах поселения,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подготовка проектов местных нормативов градостроительного проектирования поселений (за исключением опубликования таких проектов), резервирование земель и изъятие земельных участков в границах поселения для муниципальных нужд,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 дома  на  земельном  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принятие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 (далее также - приведение в соответствие с установленными требованиями),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осуществление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
</t>
  </si>
  <si>
    <t>- Участие в предупреждении и ликвидации последствий чрезвычайных ситуаций в границах поселения</t>
  </si>
  <si>
    <t>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законодательством, в части приобретения жилых помещений в рамках реализации государственных программ Ханты-Мансийского автономного округа — Югры.</t>
  </si>
  <si>
    <t xml:space="preserve"> - Утверждение правил благоустройства территории поселения, осуществление муниципального контроля в сфере благоустройства, предметом которого является соблюдение правил благоустройства территории поселения, требований к обеспечению доступности для инвалидов объектов социальной, инженерной и транспортной инфраструктур и предоставляемых услуг, организация благоустройства территории поселения в соответствии с указанными правилами, а также организация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 в части: организации освещения территории  сельского поселения Алябьевский, за исключением приобретения электрической энергии</t>
  </si>
  <si>
    <t xml:space="preserve"> - Создание условий для организации досуга и обеспечения жителей поселения услугами организаций культуры» в части проведения капитального ремонта здания  дома культуры «Авангард»  с.п. Алябьевский</t>
  </si>
  <si>
    <t xml:space="preserve"> - Владение, пользование и распоряжение имуществом, находящимся в муниципальной собственности поселения», в части осуществления мероприятий по сносу (ликвидации) жилых помещений, находящихся в собственности сельского поселения Алябьевский, расположенных в жилых домах, расселенных в рамках программных мероприятий по обеспечению доступным и комфортных жильем жителей Советского района, посредством выведения их из эксплуатации путем отключения от систем тепло-, водо-, газо- и энергоснабжения, разбора, демонтажа, разрушения всех конструкций, вывоза и утилизации (уничтожения)</t>
  </si>
  <si>
    <t xml:space="preserve"> - Организация и осуществление мероприятий по работе с детьми и молодежью в поселении в части:
- участия в реализации молодежной политики на территории муниципального образования, в части организации межмуниципального взаимодействия подведомственных учреждений и молодежных объединений, а также координации их деятельности в соответствии с утвержденным совместным планом работы;
- разработки методических рекомендаций по обеспечению и защите прав и законных интересов молодежи на территории муниципального образования;
- организации и осуществления мониторинга реализации молодежной политики на территории муниципального образования;
- обеспечения открытости и доступности информации о реализации молодежной политики;
- осуществления взаимодействия в сфере молодежной политики с международными организациями, иностранными государственными органами, а также иностранными неправительственными организациями в пределах своей компетенции в порядке, установленном законодательством Российской Федерации;
- решения вопросов, затрагивающих интересы общественных объединений, осуществляющих свою деятельность в сфере молодежной политики, в предусмотренных законом случаях,  с участием соответствующих общественных объединений или по согласованию с ними</t>
  </si>
  <si>
    <t xml:space="preserve">- Формирования современной городской среды в рамках регионального проекта «Формирование комфортной городской среды», мероприятие «Благоустройство парка Дома культуры «Авангард» с.п. Алябьевский  </t>
  </si>
  <si>
    <t xml:space="preserve">10,5 единиц   </t>
  </si>
  <si>
    <t>14,8 единиц</t>
  </si>
  <si>
    <t>Отлов животных без владельцев 4 особи.</t>
  </si>
  <si>
    <t>6) Приобретение прочих ТМЦ</t>
  </si>
  <si>
    <t>1. Расчеты по единому налоговому платежу</t>
  </si>
  <si>
    <t>1. Расчеты по единому страховому тарифу</t>
  </si>
  <si>
    <t>2. Расчеты по прочим платежам в бюджет (транспортный налог)</t>
  </si>
  <si>
    <t xml:space="preserve">Расходы по разделу составили: </t>
  </si>
  <si>
    <t>Производилась выплата заработной платы и начисления на заработную плату временно безработным гражданам. Всего от центра занятости работало 2 человек.</t>
  </si>
  <si>
    <t xml:space="preserve">              -  передача полномочий по техническому обслуживанию сетей уличного освещения с января по март 2023 года</t>
  </si>
  <si>
    <t xml:space="preserve">Расходы разделу составили: </t>
  </si>
  <si>
    <t xml:space="preserve"> -  передача иных межбюджетных трансфертов в администрацию Советского района</t>
  </si>
  <si>
    <t xml:space="preserve">              Бюджет сельского поселения на 2024 год утверждён решением Совета депутатов 25.12.2023 г.  № 18 «О бюджете сельского поселения Алябьевский на 2024 год и на плановый период 2025 и 2026 годов» (с изменениями и дополнениями от 21.02.2024г. № 28, от 26.04.2024г. № 33, от 15.07.2024г. № 39, от 20.09.2024г. № 49 , от 28.11.2024 г. № 57, от 25.12.2024 г. № 59)  по плановым назначениям:</t>
  </si>
  <si>
    <t xml:space="preserve">               В структуре доходов бюджета сельского поселения Алябьевский доля собственных доходов составляет 23 %, безвозмездные поступления составляют 77 %.
</t>
  </si>
  <si>
    <t xml:space="preserve">к проекту решения Совета депутатов сельского поселения Алябьевский  «Об утверждении проекта решения Совета депутатов сельского поселения Алябьевский «Об исполнении бюджета сельского поселения Алябьевский за 2024 год» и назначении публичных слушаний по проекту решения Совета депутатов сельского    поселения Алябьевский «Об исполнении бюджета сельского поселения Алябьевский за 2024 год»
</t>
  </si>
  <si>
    <t xml:space="preserve">        Расходы бюджета поселения за 2024 год составили:    </t>
  </si>
  <si>
    <t>Расходы бюджета по разделам и подразделам классификации расходов бюджета сельского поселения Алябьевский за 2024 год</t>
  </si>
  <si>
    <t>Утверждено на 2024 год (рублей)</t>
  </si>
  <si>
    <t>Исполнено за 2024 год (рублей)</t>
  </si>
  <si>
    <t>Дебиторская задолженность на 01.01.2025 года:</t>
  </si>
  <si>
    <t>Кредиторская задолженность на 01.01.2025 года:</t>
  </si>
  <si>
    <t>2024 год</t>
  </si>
  <si>
    <t xml:space="preserve"> - Передача полномочий на осущ-е внеш муниц фин контроля (проект бюджета на 2025 год)</t>
  </si>
  <si>
    <t xml:space="preserve"> -  Передача полномочий на осуществление внешнего муниципального финансового контроля (экспертиза годового отчета об исполнении бюджета поселения за 2023 год)</t>
  </si>
  <si>
    <t>- Реализация мероприятий по благоустройству сельских территорий, в рамках муниципальной программы сельского поселения Алябьевский «Благоустройство дворовых территорий многоквартирных домов сельского поселения Алябьевский» реализован проект «Радость детства ул. Швецова п. Алябьевский»</t>
  </si>
  <si>
    <t>1. Услуги связи (ст.221)</t>
  </si>
  <si>
    <t>2. Коммунальные услуги (ст.223)</t>
  </si>
  <si>
    <t>4. Прочие расходные материалы (ст.340)</t>
  </si>
  <si>
    <t>3. Арендная плата за пользование имуществом (ст.224)</t>
  </si>
  <si>
    <t xml:space="preserve"> - транспортные услуги</t>
  </si>
  <si>
    <t>2. Дорожное хозяйство (дорожные фонды)</t>
  </si>
  <si>
    <t>2.1. Содержание дорог</t>
  </si>
  <si>
    <t>3. Связь и информатика</t>
  </si>
  <si>
    <t>4) Устройство тротуаров</t>
  </si>
  <si>
    <r>
      <t xml:space="preserve">На территории сельского поселения протяженность сетей уличного освещения составляет 9.4 км. За 2024 год затраты составили: </t>
    </r>
    <r>
      <rPr>
        <b/>
        <sz val="11"/>
        <color theme="1"/>
        <rFont val="Calibri"/>
        <family val="2"/>
        <charset val="204"/>
        <scheme val="minor"/>
      </rPr>
      <t/>
    </r>
  </si>
  <si>
    <t xml:space="preserve"> - Реализация проекта инициативного проектирования "Новогодние штрихи"</t>
  </si>
  <si>
    <t xml:space="preserve"> - Благоустройство сельских территорий - ДИК Радость детства ул.Швецова п.Алябьевский</t>
  </si>
  <si>
    <t xml:space="preserve"> -  услуги по размещению строительных отходов</t>
  </si>
  <si>
    <t xml:space="preserve"> -  Санитарная очистка</t>
  </si>
  <si>
    <t xml:space="preserve"> - Кадастровые работы по изготовлению межевого плана (кладбище)</t>
  </si>
  <si>
    <t xml:space="preserve"> - Дизайн -проект (благоустройство общественной территории Парка Победы)</t>
  </si>
  <si>
    <t xml:space="preserve"> - Ценовая экспертиза (благоустройство общественной территории Парка Победы)</t>
  </si>
  <si>
    <t xml:space="preserve"> -  Приобретение ОС (Насос фонтан ДК) </t>
  </si>
  <si>
    <t>За 2024 год расходы составили :</t>
  </si>
  <si>
    <t xml:space="preserve">Протяженность дорожно-уличной сети сельского поселения Алябьевский составляет 14,853 км, в том числе с твердым покрытием - 7,781 км. </t>
  </si>
  <si>
    <t xml:space="preserve">               Администрацией сельского поселения Алябьевский подготовлен проект решения Совета депутатов сельского поселения Алябьевский «Об утверждении проекта решения Совета депутатов сельского поселения Алябьевский «Об исполнении бюджета сельского поселения Алябьевский за 2024 год» и назначении публичных слушаний по проекту решения Совета депутатов сельского    поселения Алябьевский «Об исполнении бюджета сельского поселения Алябьевский за 2024 год».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</si>
</sst>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5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indexed="8"/>
      <name val="Tahoma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0" tint="-0.3499862666707357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5" fillId="0" borderId="0" xfId="0" applyFont="1"/>
    <xf numFmtId="4" fontId="5" fillId="0" borderId="0" xfId="0" applyNumberFormat="1" applyFont="1"/>
    <xf numFmtId="4" fontId="27" fillId="0" borderId="0" xfId="0" applyNumberFormat="1" applyFont="1"/>
    <xf numFmtId="0" fontId="27" fillId="0" borderId="0" xfId="0" applyFont="1"/>
    <xf numFmtId="4" fontId="27" fillId="0" borderId="0" xfId="0" applyNumberFormat="1" applyFont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4" fontId="5" fillId="0" borderId="0" xfId="0" applyNumberFormat="1" applyFont="1" applyFill="1" applyAlignment="1"/>
    <xf numFmtId="0" fontId="7" fillId="0" borderId="0" xfId="0" applyFont="1" applyFill="1" applyAlignment="1">
      <alignment horizontal="left" indent="4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left" indent="15"/>
    </xf>
    <xf numFmtId="0" fontId="7" fillId="0" borderId="0" xfId="0" applyFont="1" applyFill="1" applyAlignment="1">
      <alignment horizontal="left" indent="14"/>
    </xf>
    <xf numFmtId="4" fontId="3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4" fontId="14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4" fontId="1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27" fillId="0" borderId="0" xfId="0" applyFont="1" applyFill="1"/>
    <xf numFmtId="0" fontId="0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8" fillId="0" borderId="0" xfId="0" applyFont="1" applyFill="1"/>
    <xf numFmtId="0" fontId="11" fillId="2" borderId="1" xfId="0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29" fillId="0" borderId="10" xfId="0" applyNumberFormat="1" applyFont="1" applyFill="1" applyBorder="1" applyAlignment="1" applyProtection="1">
      <alignment horizontal="center" vertical="top" wrapText="1"/>
    </xf>
    <xf numFmtId="0" fontId="30" fillId="0" borderId="10" xfId="0" applyNumberFormat="1" applyFont="1" applyFill="1" applyBorder="1" applyAlignment="1" applyProtection="1">
      <alignment horizontal="center" vertical="top" wrapText="1"/>
    </xf>
    <xf numFmtId="0" fontId="34" fillId="0" borderId="0" xfId="0" applyFont="1"/>
    <xf numFmtId="0" fontId="37" fillId="0" borderId="0" xfId="0" applyFont="1"/>
    <xf numFmtId="0" fontId="24" fillId="0" borderId="1" xfId="0" applyNumberFormat="1" applyFont="1" applyFill="1" applyBorder="1" applyAlignment="1" applyProtection="1">
      <alignment horizontal="center" vertical="top"/>
    </xf>
    <xf numFmtId="0" fontId="27" fillId="0" borderId="0" xfId="0" applyFont="1" applyAlignment="1">
      <alignment horizontal="right"/>
    </xf>
    <xf numFmtId="0" fontId="27" fillId="3" borderId="0" xfId="0" applyFont="1" applyFill="1" applyAlignment="1">
      <alignment horizontal="right"/>
    </xf>
    <xf numFmtId="0" fontId="27" fillId="3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4" fontId="6" fillId="0" borderId="0" xfId="0" applyNumberFormat="1" applyFont="1" applyFill="1"/>
    <xf numFmtId="0" fontId="6" fillId="0" borderId="0" xfId="0" applyFont="1" applyFill="1"/>
    <xf numFmtId="4" fontId="37" fillId="0" borderId="0" xfId="0" applyNumberFormat="1" applyFont="1" applyFill="1"/>
    <xf numFmtId="2" fontId="6" fillId="0" borderId="0" xfId="0" applyNumberFormat="1" applyFont="1" applyFill="1" applyAlignment="1">
      <alignment vertical="top" wrapText="1"/>
    </xf>
    <xf numFmtId="4" fontId="37" fillId="0" borderId="0" xfId="0" applyNumberFormat="1" applyFont="1" applyFill="1" applyAlignment="1">
      <alignment wrapText="1"/>
    </xf>
    <xf numFmtId="4" fontId="39" fillId="0" borderId="0" xfId="0" applyNumberFormat="1" applyFont="1" applyFill="1"/>
    <xf numFmtId="4" fontId="39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Border="1"/>
    <xf numFmtId="0" fontId="18" fillId="0" borderId="0" xfId="0" applyNumberFormat="1" applyFont="1" applyFill="1" applyBorder="1" applyAlignment="1" applyProtection="1">
      <alignment horizontal="left" vertical="top" wrapText="1"/>
    </xf>
    <xf numFmtId="49" fontId="18" fillId="0" borderId="0" xfId="0" applyNumberFormat="1" applyFont="1" applyFill="1" applyBorder="1" applyAlignment="1" applyProtection="1">
      <alignment horizontal="center" vertical="center"/>
    </xf>
    <xf numFmtId="4" fontId="17" fillId="0" borderId="0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left" vertical="top" wrapText="1"/>
    </xf>
    <xf numFmtId="4" fontId="20" fillId="0" borderId="0" xfId="0" applyNumberFormat="1" applyFont="1" applyFill="1" applyBorder="1" applyAlignment="1" applyProtection="1">
      <alignment horizontal="center" vertical="top"/>
    </xf>
    <xf numFmtId="0" fontId="27" fillId="0" borderId="0" xfId="0" applyFont="1" applyAlignment="1">
      <alignment wrapText="1"/>
    </xf>
    <xf numFmtId="0" fontId="27" fillId="0" borderId="0" xfId="0" applyFont="1" applyAlignment="1">
      <alignment vertical="center"/>
    </xf>
    <xf numFmtId="0" fontId="39" fillId="0" borderId="0" xfId="0" applyFont="1" applyFill="1"/>
    <xf numFmtId="4" fontId="6" fillId="4" borderId="0" xfId="0" applyNumberFormat="1" applyFont="1" applyFill="1"/>
    <xf numFmtId="4" fontId="42" fillId="4" borderId="0" xfId="0" applyNumberFormat="1" applyFont="1" applyFill="1" applyAlignment="1"/>
    <xf numFmtId="4" fontId="42" fillId="4" borderId="0" xfId="0" applyNumberFormat="1" applyFont="1" applyFill="1"/>
    <xf numFmtId="4" fontId="41" fillId="4" borderId="0" xfId="0" applyNumberFormat="1" applyFont="1" applyFill="1"/>
    <xf numFmtId="4" fontId="37" fillId="4" borderId="0" xfId="0" applyNumberFormat="1" applyFont="1" applyFill="1"/>
    <xf numFmtId="0" fontId="37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0" fillId="0" borderId="0" xfId="0" applyFont="1" applyFill="1"/>
    <xf numFmtId="0" fontId="38" fillId="0" borderId="0" xfId="0" applyFont="1" applyFill="1"/>
    <xf numFmtId="0" fontId="20" fillId="0" borderId="0" xfId="0" applyFont="1" applyFill="1" applyAlignment="1">
      <alignment vertical="top" wrapText="1"/>
    </xf>
    <xf numFmtId="49" fontId="6" fillId="0" borderId="0" xfId="0" applyNumberFormat="1" applyFont="1" applyFill="1" applyAlignment="1">
      <alignment wrapText="1"/>
    </xf>
    <xf numFmtId="0" fontId="0" fillId="3" borderId="0" xfId="0" applyFont="1" applyFill="1" applyAlignment="1">
      <alignment horizontal="left"/>
    </xf>
    <xf numFmtId="0" fontId="8" fillId="3" borderId="0" xfId="0" applyFont="1" applyFill="1"/>
    <xf numFmtId="0" fontId="5" fillId="3" borderId="0" xfId="0" applyFont="1" applyFill="1" applyAlignment="1">
      <alignment horizontal="left"/>
    </xf>
    <xf numFmtId="4" fontId="36" fillId="3" borderId="0" xfId="0" applyNumberFormat="1" applyFont="1" applyFill="1"/>
    <xf numFmtId="0" fontId="32" fillId="3" borderId="0" xfId="0" applyFont="1" applyFill="1" applyAlignment="1">
      <alignment horizontal="left"/>
    </xf>
    <xf numFmtId="0" fontId="33" fillId="3" borderId="0" xfId="0" applyFont="1" applyFill="1" applyAlignment="1">
      <alignment horizontal="left"/>
    </xf>
    <xf numFmtId="0" fontId="31" fillId="3" borderId="0" xfId="0" applyFont="1" applyFill="1" applyAlignment="1">
      <alignment horizontal="left"/>
    </xf>
    <xf numFmtId="0" fontId="34" fillId="3" borderId="0" xfId="0" applyFont="1" applyFill="1"/>
    <xf numFmtId="4" fontId="34" fillId="3" borderId="0" xfId="0" applyNumberFormat="1" applyFont="1" applyFill="1" applyAlignment="1">
      <alignment wrapText="1"/>
    </xf>
    <xf numFmtId="4" fontId="34" fillId="3" borderId="0" xfId="0" applyNumberFormat="1" applyFont="1" applyFill="1"/>
    <xf numFmtId="0" fontId="36" fillId="3" borderId="0" xfId="0" applyFont="1" applyFill="1"/>
    <xf numFmtId="49" fontId="38" fillId="0" borderId="0" xfId="0" applyNumberFormat="1" applyFont="1" applyFill="1" applyAlignment="1">
      <alignment wrapText="1"/>
    </xf>
    <xf numFmtId="0" fontId="6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20" fillId="0" borderId="1" xfId="0" applyFont="1" applyFill="1" applyBorder="1" applyAlignment="1">
      <alignment horizontal="center" vertical="top" wrapText="1"/>
    </xf>
    <xf numFmtId="0" fontId="32" fillId="0" borderId="0" xfId="0" applyFont="1" applyFill="1"/>
    <xf numFmtId="4" fontId="6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left" indent="5"/>
    </xf>
    <xf numFmtId="4" fontId="36" fillId="0" borderId="0" xfId="0" applyNumberFormat="1" applyFont="1" applyFill="1"/>
    <xf numFmtId="0" fontId="32" fillId="0" borderId="0" xfId="0" applyFont="1" applyFill="1" applyAlignment="1">
      <alignment horizontal="left"/>
    </xf>
    <xf numFmtId="0" fontId="47" fillId="0" borderId="0" xfId="0" applyFont="1" applyFill="1"/>
    <xf numFmtId="4" fontId="6" fillId="0" borderId="0" xfId="0" applyNumberFormat="1" applyFont="1" applyFill="1" applyAlignment="1">
      <alignment horizontal="right" wrapText="1"/>
    </xf>
    <xf numFmtId="4" fontId="36" fillId="0" borderId="0" xfId="0" applyNumberFormat="1" applyFont="1" applyFill="1" applyAlignment="1">
      <alignment wrapText="1"/>
    </xf>
    <xf numFmtId="4" fontId="32" fillId="0" borderId="0" xfId="0" applyNumberFormat="1" applyFont="1" applyFill="1" applyAlignment="1">
      <alignment wrapText="1"/>
    </xf>
    <xf numFmtId="0" fontId="0" fillId="0" borderId="0" xfId="0" applyFill="1"/>
    <xf numFmtId="0" fontId="8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8" fillId="0" borderId="0" xfId="0" applyFont="1" applyFill="1"/>
    <xf numFmtId="0" fontId="6" fillId="0" borderId="0" xfId="0" applyFont="1" applyFill="1" applyAlignment="1">
      <alignment horizontal="left" indent="5"/>
    </xf>
    <xf numFmtId="4" fontId="34" fillId="0" borderId="0" xfId="0" applyNumberFormat="1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7" fillId="0" borderId="0" xfId="0" applyFont="1" applyFill="1" applyAlignment="1">
      <alignment wrapText="1"/>
    </xf>
    <xf numFmtId="4" fontId="39" fillId="0" borderId="0" xfId="0" applyNumberFormat="1" applyFont="1" applyFill="1" applyBorder="1"/>
    <xf numFmtId="4" fontId="8" fillId="0" borderId="0" xfId="0" applyNumberFormat="1" applyFont="1" applyFill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4" fontId="27" fillId="0" borderId="0" xfId="0" applyNumberFormat="1" applyFont="1" applyFill="1" applyAlignment="1">
      <alignment horizontal="center"/>
    </xf>
    <xf numFmtId="4" fontId="37" fillId="0" borderId="0" xfId="0" applyNumberFormat="1" applyFont="1" applyFill="1" applyAlignment="1">
      <alignment horizontal="center"/>
    </xf>
    <xf numFmtId="4" fontId="27" fillId="0" borderId="0" xfId="0" applyNumberFormat="1" applyFont="1" applyFill="1" applyAlignment="1">
      <alignment wrapText="1"/>
    </xf>
    <xf numFmtId="0" fontId="5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27" fillId="0" borderId="0" xfId="0" applyFont="1" applyFill="1" applyBorder="1"/>
    <xf numFmtId="0" fontId="5" fillId="0" borderId="0" xfId="0" applyFont="1" applyFill="1" applyBorder="1" applyAlignment="1">
      <alignment horizontal="center"/>
    </xf>
    <xf numFmtId="4" fontId="8" fillId="0" borderId="0" xfId="0" applyNumberFormat="1" applyFont="1" applyFill="1" applyAlignment="1">
      <alignment wrapText="1"/>
    </xf>
    <xf numFmtId="0" fontId="45" fillId="0" borderId="0" xfId="0" applyFont="1" applyFill="1" applyBorder="1" applyAlignment="1">
      <alignment horizontal="justify" vertical="center" wrapText="1"/>
    </xf>
    <xf numFmtId="0" fontId="46" fillId="0" borderId="0" xfId="0" applyFont="1" applyFill="1" applyAlignment="1">
      <alignment wrapText="1"/>
    </xf>
    <xf numFmtId="4" fontId="5" fillId="0" borderId="0" xfId="0" applyNumberFormat="1" applyFont="1" applyFill="1" applyAlignment="1">
      <alignment wrapText="1"/>
    </xf>
    <xf numFmtId="0" fontId="20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wrapText="1"/>
    </xf>
    <xf numFmtId="0" fontId="16" fillId="0" borderId="1" xfId="0" applyNumberFormat="1" applyFont="1" applyFill="1" applyBorder="1" applyAlignment="1" applyProtection="1">
      <alignment horizontal="left" vertical="top" indent="13"/>
    </xf>
    <xf numFmtId="0" fontId="16" fillId="0" borderId="1" xfId="0" applyNumberFormat="1" applyFont="1" applyFill="1" applyBorder="1" applyAlignment="1" applyProtection="1">
      <alignment horizontal="center" vertical="top"/>
    </xf>
    <xf numFmtId="0" fontId="43" fillId="0" borderId="1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center" vertical="top"/>
    </xf>
    <xf numFmtId="49" fontId="19" fillId="0" borderId="1" xfId="0" applyNumberFormat="1" applyFont="1" applyFill="1" applyBorder="1" applyAlignment="1" applyProtection="1">
      <alignment horizontal="center" vertical="top"/>
    </xf>
    <xf numFmtId="4" fontId="17" fillId="0" borderId="1" xfId="0" applyNumberFormat="1" applyFont="1" applyFill="1" applyBorder="1" applyAlignment="1" applyProtection="1">
      <alignment horizontal="center" vertical="top"/>
    </xf>
    <xf numFmtId="0" fontId="44" fillId="0" borderId="1" xfId="0" applyNumberFormat="1" applyFont="1" applyFill="1" applyBorder="1" applyAlignment="1" applyProtection="1">
      <alignment horizontal="left" vertical="top" wrapText="1"/>
    </xf>
    <xf numFmtId="49" fontId="16" fillId="0" borderId="1" xfId="0" applyNumberFormat="1" applyFont="1" applyFill="1" applyBorder="1" applyAlignment="1" applyProtection="1">
      <alignment horizontal="center" vertical="top"/>
    </xf>
    <xf numFmtId="4" fontId="20" fillId="0" borderId="1" xfId="0" applyNumberFormat="1" applyFont="1" applyFill="1" applyBorder="1" applyAlignment="1" applyProtection="1">
      <alignment horizontal="center" vertical="top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0" fillId="0" borderId="1" xfId="0" applyNumberFormat="1" applyFont="1" applyFill="1" applyBorder="1" applyAlignment="1" applyProtection="1">
      <alignment horizontal="left" vertical="top" wrapText="1"/>
    </xf>
    <xf numFmtId="4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left" vertical="top" wrapText="1"/>
    </xf>
    <xf numFmtId="49" fontId="21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vertical="top" wrapText="1"/>
    </xf>
    <xf numFmtId="0" fontId="18" fillId="0" borderId="1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center" vertical="center"/>
    </xf>
    <xf numFmtId="0" fontId="16" fillId="0" borderId="1" xfId="0" applyNumberFormat="1" applyFont="1" applyFill="1" applyBorder="1" applyAlignment="1" applyProtection="1">
      <alignment horizontal="left" vertical="top" wrapText="1"/>
    </xf>
    <xf numFmtId="0" fontId="48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horizontal="left" vertical="top" wrapText="1"/>
    </xf>
    <xf numFmtId="49" fontId="23" fillId="0" borderId="1" xfId="0" applyNumberFormat="1" applyFont="1" applyFill="1" applyBorder="1" applyAlignment="1" applyProtection="1">
      <alignment horizontal="center" vertical="top"/>
    </xf>
    <xf numFmtId="0" fontId="25" fillId="0" borderId="1" xfId="0" applyNumberFormat="1" applyFont="1" applyFill="1" applyBorder="1" applyAlignment="1" applyProtection="1">
      <alignment horizontal="left" vertical="top" wrapText="1"/>
    </xf>
    <xf numFmtId="49" fontId="26" fillId="0" borderId="1" xfId="0" applyNumberFormat="1" applyFont="1" applyFill="1" applyBorder="1" applyAlignment="1" applyProtection="1">
      <alignment horizontal="left" vertical="top"/>
    </xf>
    <xf numFmtId="4" fontId="5" fillId="3" borderId="0" xfId="0" applyNumberFormat="1" applyFont="1" applyFill="1"/>
    <xf numFmtId="0" fontId="5" fillId="3" borderId="0" xfId="0" applyFont="1" applyFill="1"/>
    <xf numFmtId="4" fontId="20" fillId="0" borderId="0" xfId="0" applyNumberFormat="1" applyFont="1" applyBorder="1" applyAlignment="1">
      <alignment horizontal="right"/>
    </xf>
    <xf numFmtId="0" fontId="2" fillId="0" borderId="0" xfId="0" applyFont="1" applyFill="1"/>
    <xf numFmtId="0" fontId="6" fillId="0" borderId="0" xfId="0" applyFont="1" applyFill="1" applyAlignment="1">
      <alignment vertical="top" wrapText="1"/>
    </xf>
    <xf numFmtId="4" fontId="37" fillId="0" borderId="0" xfId="0" applyNumberFormat="1" applyFont="1" applyFill="1" applyAlignment="1"/>
    <xf numFmtId="165" fontId="6" fillId="0" borderId="0" xfId="0" applyNumberFormat="1" applyFont="1" applyFill="1" applyAlignment="1">
      <alignment vertical="top" wrapText="1"/>
    </xf>
    <xf numFmtId="4" fontId="5" fillId="0" borderId="0" xfId="0" applyNumberFormat="1" applyFont="1" applyFill="1"/>
    <xf numFmtId="4" fontId="5" fillId="0" borderId="0" xfId="0" applyNumberFormat="1" applyFont="1" applyBorder="1"/>
    <xf numFmtId="4" fontId="34" fillId="0" borderId="0" xfId="0" applyNumberFormat="1" applyFont="1"/>
    <xf numFmtId="4" fontId="37" fillId="0" borderId="0" xfId="0" applyNumberFormat="1" applyFont="1"/>
    <xf numFmtId="4" fontId="6" fillId="0" borderId="0" xfId="0" applyNumberFormat="1" applyFont="1" applyFill="1" applyBorder="1"/>
    <xf numFmtId="0" fontId="6" fillId="0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20" fillId="0" borderId="0" xfId="0" applyFont="1" applyFill="1" applyBorder="1" applyAlignment="1">
      <alignment horizontal="justify" vertical="center" wrapText="1"/>
    </xf>
    <xf numFmtId="0" fontId="0" fillId="0" borderId="0" xfId="0" applyFill="1" applyBorder="1" applyAlignment="1">
      <alignment wrapText="1"/>
    </xf>
    <xf numFmtId="0" fontId="6" fillId="0" borderId="0" xfId="0" applyFont="1" applyFill="1" applyBorder="1" applyAlignment="1">
      <alignment horizontal="justify" vertical="center" wrapText="1"/>
    </xf>
    <xf numFmtId="0" fontId="38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justify" vertical="center" wrapText="1"/>
    </xf>
    <xf numFmtId="49" fontId="38" fillId="0" borderId="0" xfId="0" applyNumberFormat="1" applyFont="1" applyFill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 shrinkToFit="1"/>
    </xf>
    <xf numFmtId="0" fontId="10" fillId="0" borderId="2" xfId="0" applyFont="1" applyFill="1" applyBorder="1" applyAlignment="1">
      <alignment horizontal="left" vertical="top" wrapText="1" shrinkToFit="1"/>
    </xf>
    <xf numFmtId="0" fontId="10" fillId="0" borderId="4" xfId="0" applyFont="1" applyFill="1" applyBorder="1" applyAlignment="1">
      <alignment horizontal="left" vertical="top" wrapText="1" shrinkToFit="1"/>
    </xf>
    <xf numFmtId="164" fontId="11" fillId="0" borderId="1" xfId="0" applyNumberFormat="1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 shrinkToFit="1"/>
    </xf>
    <xf numFmtId="0" fontId="29" fillId="0" borderId="3" xfId="0" applyNumberFormat="1" applyFont="1" applyFill="1" applyBorder="1" applyAlignment="1" applyProtection="1">
      <alignment horizontal="left" vertical="top" wrapText="1"/>
    </xf>
    <xf numFmtId="0" fontId="29" fillId="0" borderId="2" xfId="0" applyNumberFormat="1" applyFont="1" applyFill="1" applyBorder="1" applyAlignment="1" applyProtection="1">
      <alignment horizontal="left" vertical="top" wrapText="1"/>
    </xf>
    <xf numFmtId="0" fontId="29" fillId="0" borderId="4" xfId="0" applyNumberFormat="1" applyFont="1" applyFill="1" applyBorder="1" applyAlignment="1" applyProtection="1">
      <alignment horizontal="left" vertical="top" wrapText="1"/>
    </xf>
    <xf numFmtId="0" fontId="24" fillId="0" borderId="3" xfId="0" applyNumberFormat="1" applyFont="1" applyFill="1" applyBorder="1" applyAlignment="1" applyProtection="1">
      <alignment horizontal="left" vertical="top" wrapText="1"/>
    </xf>
    <xf numFmtId="0" fontId="24" fillId="0" borderId="2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Fill="1" applyAlignment="1">
      <alignment wrapText="1"/>
    </xf>
    <xf numFmtId="4" fontId="6" fillId="4" borderId="0" xfId="0" applyNumberFormat="1" applyFont="1" applyFill="1" applyAlignment="1"/>
    <xf numFmtId="0" fontId="6" fillId="0" borderId="0" xfId="0" applyFont="1" applyFill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49" fontId="13" fillId="0" borderId="1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left" vertical="top" wrapText="1"/>
    </xf>
    <xf numFmtId="49" fontId="13" fillId="0" borderId="4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7" fillId="0" borderId="0" xfId="0" applyFont="1" applyFill="1" applyAlignment="1">
      <alignment horizontal="left" vertical="top" wrapText="1"/>
    </xf>
    <xf numFmtId="0" fontId="40" fillId="0" borderId="2" xfId="0" applyFont="1" applyBorder="1" applyAlignment="1">
      <alignment vertical="top"/>
    </xf>
    <xf numFmtId="0" fontId="40" fillId="0" borderId="4" xfId="0" applyFont="1" applyBorder="1" applyAlignment="1">
      <alignment vertical="top"/>
    </xf>
    <xf numFmtId="0" fontId="5" fillId="0" borderId="0" xfId="0" applyFont="1" applyFill="1" applyAlignment="1">
      <alignment wrapText="1"/>
    </xf>
    <xf numFmtId="0" fontId="6" fillId="0" borderId="12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wrapText="1"/>
    </xf>
    <xf numFmtId="0" fontId="47" fillId="0" borderId="0" xfId="0" applyFont="1" applyFill="1" applyAlignment="1">
      <alignment horizontal="left" wrapText="1"/>
    </xf>
    <xf numFmtId="0" fontId="0" fillId="0" borderId="0" xfId="0" applyFill="1" applyAlignment="1">
      <alignment wrapText="1"/>
    </xf>
    <xf numFmtId="0" fontId="37" fillId="0" borderId="0" xfId="0" applyFont="1" applyFill="1" applyAlignment="1">
      <alignment wrapText="1"/>
    </xf>
    <xf numFmtId="0" fontId="38" fillId="0" borderId="0" xfId="0" applyFont="1" applyFill="1" applyAlignment="1">
      <alignment wrapText="1"/>
    </xf>
    <xf numFmtId="0" fontId="28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justify" vertical="center" wrapText="1"/>
    </xf>
    <xf numFmtId="49" fontId="6" fillId="0" borderId="0" xfId="0" applyNumberFormat="1" applyFont="1" applyFill="1" applyAlignment="1">
      <alignment wrapText="1"/>
    </xf>
    <xf numFmtId="49" fontId="38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horizontal="left" wrapText="1"/>
    </xf>
    <xf numFmtId="0" fontId="32" fillId="3" borderId="0" xfId="0" applyFont="1" applyFill="1" applyAlignment="1">
      <alignment horizontal="left" wrapText="1"/>
    </xf>
    <xf numFmtId="0" fontId="37" fillId="3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 wrapText="1"/>
    </xf>
    <xf numFmtId="0" fontId="24" fillId="0" borderId="0" xfId="0" applyFont="1" applyFill="1" applyAlignment="1">
      <alignment horizontal="left" vertical="top" wrapText="1"/>
    </xf>
    <xf numFmtId="49" fontId="20" fillId="0" borderId="0" xfId="0" applyNumberFormat="1" applyFont="1" applyFill="1" applyAlignment="1">
      <alignment wrapText="1"/>
    </xf>
    <xf numFmtId="49" fontId="49" fillId="0" borderId="0" xfId="0" applyNumberFormat="1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99FF66"/>
      <color rgb="FFFFFF99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4"/>
  <sheetViews>
    <sheetView tabSelected="1" view="pageBreakPreview" topLeftCell="A382" zoomScale="80" zoomScaleSheetLayoutView="80" workbookViewId="0">
      <selection activeCell="D387" sqref="D387"/>
    </sheetView>
  </sheetViews>
  <sheetFormatPr defaultColWidth="9.109375" defaultRowHeight="13.8" x14ac:dyDescent="0.25"/>
  <cols>
    <col min="1" max="1" width="36" style="1" customWidth="1"/>
    <col min="2" max="3" width="7.44140625" style="1" customWidth="1"/>
    <col min="4" max="4" width="17.88671875" style="1" customWidth="1"/>
    <col min="5" max="5" width="15" style="1" customWidth="1"/>
    <col min="6" max="6" width="15.33203125" style="1" customWidth="1"/>
    <col min="7" max="7" width="16.88671875" style="1" hidden="1" customWidth="1"/>
    <col min="8" max="8" width="18.6640625" style="1" hidden="1" customWidth="1"/>
    <col min="9" max="9" width="19.6640625" style="1" hidden="1" customWidth="1"/>
    <col min="10" max="11" width="0" style="1" hidden="1" customWidth="1"/>
    <col min="12" max="12" width="16.6640625" style="2" customWidth="1"/>
    <col min="13" max="13" width="13.109375" style="2" bestFit="1" customWidth="1"/>
    <col min="14" max="17" width="9.109375" style="2"/>
    <col min="18" max="16384" width="9.109375" style="1"/>
  </cols>
  <sheetData>
    <row r="1" spans="1:6" ht="14.4" x14ac:dyDescent="0.3">
      <c r="A1" s="192" t="s">
        <v>0</v>
      </c>
      <c r="B1" s="193"/>
      <c r="C1" s="193"/>
      <c r="D1" s="193"/>
      <c r="E1" s="193"/>
      <c r="F1" s="193"/>
    </row>
    <row r="2" spans="1:6" ht="61.2" customHeight="1" x14ac:dyDescent="0.25">
      <c r="A2" s="194" t="s">
        <v>362</v>
      </c>
      <c r="B2" s="194"/>
      <c r="C2" s="194"/>
      <c r="D2" s="194"/>
      <c r="E2" s="194"/>
      <c r="F2" s="194"/>
    </row>
    <row r="4" spans="1:6" ht="61.2" customHeight="1" x14ac:dyDescent="0.25">
      <c r="A4" s="195" t="s">
        <v>360</v>
      </c>
      <c r="B4" s="195"/>
      <c r="C4" s="195"/>
      <c r="D4" s="195"/>
      <c r="E4" s="195"/>
      <c r="F4" s="195"/>
    </row>
    <row r="5" spans="1:6" x14ac:dyDescent="0.25">
      <c r="A5" s="6" t="s">
        <v>1</v>
      </c>
      <c r="B5" s="196">
        <v>51858345.719999999</v>
      </c>
      <c r="C5" s="196"/>
      <c r="D5" s="7" t="s">
        <v>3</v>
      </c>
      <c r="E5" s="7"/>
      <c r="F5" s="7"/>
    </row>
    <row r="6" spans="1:6" x14ac:dyDescent="0.25">
      <c r="A6" s="6" t="s">
        <v>2</v>
      </c>
      <c r="B6" s="196">
        <v>52761439.020000003</v>
      </c>
      <c r="C6" s="196"/>
      <c r="D6" s="7" t="s">
        <v>5</v>
      </c>
      <c r="E6" s="7"/>
      <c r="F6" s="7"/>
    </row>
    <row r="7" spans="1:6" x14ac:dyDescent="0.25">
      <c r="A7" s="6"/>
      <c r="B7" s="8"/>
      <c r="C7" s="8"/>
      <c r="D7" s="7"/>
      <c r="E7" s="7"/>
      <c r="F7" s="7"/>
    </row>
    <row r="8" spans="1:6" x14ac:dyDescent="0.25">
      <c r="A8" s="23" t="s">
        <v>4</v>
      </c>
      <c r="B8" s="23"/>
      <c r="C8" s="23"/>
      <c r="D8" s="23"/>
      <c r="E8" s="7"/>
      <c r="F8" s="7"/>
    </row>
    <row r="9" spans="1:6" x14ac:dyDescent="0.25">
      <c r="A9" s="7" t="s">
        <v>10</v>
      </c>
      <c r="B9" s="7"/>
      <c r="C9" s="7"/>
      <c r="D9" s="7" t="s">
        <v>8</v>
      </c>
      <c r="E9" s="7" t="s">
        <v>9</v>
      </c>
      <c r="F9" s="7"/>
    </row>
    <row r="10" spans="1:6" x14ac:dyDescent="0.25">
      <c r="A10" s="7"/>
      <c r="B10" s="7"/>
      <c r="C10" s="7"/>
      <c r="D10" s="61">
        <v>10868009.99</v>
      </c>
      <c r="E10" s="61">
        <v>11718068.32</v>
      </c>
      <c r="F10" s="7"/>
    </row>
    <row r="11" spans="1:6" x14ac:dyDescent="0.25">
      <c r="A11" s="7" t="s">
        <v>11</v>
      </c>
      <c r="B11" s="7"/>
      <c r="C11" s="7"/>
      <c r="D11" s="40" t="s">
        <v>8</v>
      </c>
      <c r="E11" s="40" t="s">
        <v>9</v>
      </c>
      <c r="F11" s="7"/>
    </row>
    <row r="12" spans="1:6" x14ac:dyDescent="0.25">
      <c r="A12" s="7"/>
      <c r="B12" s="7"/>
      <c r="C12" s="7"/>
      <c r="D12" s="61">
        <f>SUM(D13:D19)</f>
        <v>40990335.730000004</v>
      </c>
      <c r="E12" s="61">
        <f>SUM(E13:E19)</f>
        <v>40989656.460000001</v>
      </c>
      <c r="F12" s="7"/>
    </row>
    <row r="13" spans="1:6" ht="15.6" x14ac:dyDescent="0.3">
      <c r="A13" s="9" t="s">
        <v>13</v>
      </c>
      <c r="B13" s="10"/>
      <c r="C13" s="10" t="s">
        <v>12</v>
      </c>
      <c r="D13" s="62">
        <v>13850614</v>
      </c>
      <c r="E13" s="62">
        <v>13850614</v>
      </c>
      <c r="F13" s="7"/>
    </row>
    <row r="14" spans="1:6" ht="15.6" hidden="1" x14ac:dyDescent="0.3">
      <c r="A14" s="11"/>
      <c r="B14" s="10"/>
      <c r="C14" s="10" t="s">
        <v>6</v>
      </c>
      <c r="D14" s="63">
        <v>0</v>
      </c>
      <c r="E14" s="63">
        <v>0</v>
      </c>
      <c r="F14" s="7"/>
    </row>
    <row r="15" spans="1:6" ht="15.6" x14ac:dyDescent="0.3">
      <c r="A15" s="11"/>
      <c r="B15" s="10"/>
      <c r="C15" s="10" t="s">
        <v>7</v>
      </c>
      <c r="D15" s="62">
        <v>781599</v>
      </c>
      <c r="E15" s="62">
        <v>781599</v>
      </c>
      <c r="F15" s="7"/>
    </row>
    <row r="16" spans="1:6" ht="15.6" x14ac:dyDescent="0.3">
      <c r="A16" s="12"/>
      <c r="B16" s="6"/>
      <c r="C16" s="6" t="s">
        <v>277</v>
      </c>
      <c r="D16" s="63">
        <v>26057024.449999999</v>
      </c>
      <c r="E16" s="63">
        <v>26056345.18</v>
      </c>
      <c r="F16" s="7"/>
    </row>
    <row r="17" spans="1:8" ht="15.6" x14ac:dyDescent="0.3">
      <c r="A17" s="202" t="s">
        <v>278</v>
      </c>
      <c r="B17" s="202"/>
      <c r="C17" s="202"/>
      <c r="D17" s="63">
        <v>45000</v>
      </c>
      <c r="E17" s="63">
        <v>45000</v>
      </c>
      <c r="F17" s="7"/>
    </row>
    <row r="18" spans="1:8" ht="15.6" x14ac:dyDescent="0.3">
      <c r="A18" s="9"/>
      <c r="B18" s="7"/>
      <c r="C18" s="6" t="s">
        <v>14</v>
      </c>
      <c r="D18" s="63">
        <v>256098.28</v>
      </c>
      <c r="E18" s="63">
        <v>256098.28</v>
      </c>
      <c r="F18" s="7"/>
    </row>
    <row r="19" spans="1:8" ht="15.6" x14ac:dyDescent="0.3">
      <c r="A19" s="9"/>
      <c r="B19" s="7"/>
      <c r="C19" s="6" t="s">
        <v>279</v>
      </c>
      <c r="D19" s="63">
        <v>0</v>
      </c>
      <c r="E19" s="63">
        <v>0</v>
      </c>
      <c r="F19" s="7"/>
    </row>
    <row r="20" spans="1:8" x14ac:dyDescent="0.25">
      <c r="A20" s="23" t="s">
        <v>15</v>
      </c>
      <c r="B20" s="7"/>
      <c r="C20" s="7"/>
      <c r="D20" s="64"/>
      <c r="E20" s="65">
        <f>E10+E12</f>
        <v>52707724.780000001</v>
      </c>
      <c r="F20" s="23" t="s">
        <v>5</v>
      </c>
      <c r="H20" s="1">
        <f>E20/B5*100</f>
        <v>101.63788306049344</v>
      </c>
    </row>
    <row r="21" spans="1:8" ht="15" customHeight="1" x14ac:dyDescent="0.25">
      <c r="A21" s="197" t="s">
        <v>338</v>
      </c>
      <c r="B21" s="197"/>
      <c r="C21" s="197"/>
      <c r="D21" s="197"/>
      <c r="E21" s="42"/>
      <c r="F21" s="38"/>
    </row>
    <row r="22" spans="1:8" ht="32.25" customHeight="1" x14ac:dyDescent="0.25">
      <c r="A22" s="169" t="s">
        <v>361</v>
      </c>
      <c r="B22" s="169"/>
      <c r="C22" s="169"/>
      <c r="D22" s="169"/>
      <c r="E22" s="169"/>
      <c r="F22" s="169"/>
      <c r="G22" s="1">
        <f>E10/E20*100</f>
        <v>22.232164960469767</v>
      </c>
      <c r="H22" s="1">
        <f>E12/E20*100</f>
        <v>77.767835039530226</v>
      </c>
    </row>
    <row r="23" spans="1:8" x14ac:dyDescent="0.25">
      <c r="A23" s="47"/>
      <c r="B23" s="47"/>
      <c r="C23" s="47"/>
      <c r="D23" s="47"/>
      <c r="E23" s="47"/>
      <c r="F23" s="47"/>
    </row>
    <row r="24" spans="1:8" hidden="1" x14ac:dyDescent="0.25">
      <c r="A24" s="170" t="s">
        <v>16</v>
      </c>
      <c r="B24" s="170"/>
      <c r="C24" s="170"/>
      <c r="D24" s="170"/>
      <c r="E24" s="170"/>
      <c r="F24" s="170"/>
    </row>
    <row r="25" spans="1:8" ht="70.5" hidden="1" customHeight="1" x14ac:dyDescent="0.25">
      <c r="A25" s="48" t="s">
        <v>17</v>
      </c>
      <c r="B25" s="171" t="s">
        <v>18</v>
      </c>
      <c r="C25" s="171"/>
      <c r="D25" s="171"/>
      <c r="E25" s="37" t="s">
        <v>203</v>
      </c>
      <c r="F25" s="37" t="s">
        <v>238</v>
      </c>
    </row>
    <row r="26" spans="1:8" hidden="1" x14ac:dyDescent="0.25">
      <c r="A26" s="49">
        <v>1</v>
      </c>
      <c r="B26" s="172">
        <v>2</v>
      </c>
      <c r="C26" s="172"/>
      <c r="D26" s="172"/>
      <c r="E26" s="49">
        <v>3</v>
      </c>
      <c r="F26" s="49">
        <v>4</v>
      </c>
    </row>
    <row r="27" spans="1:8" ht="24.75" hidden="1" customHeight="1" x14ac:dyDescent="0.25">
      <c r="A27" s="21" t="s">
        <v>226</v>
      </c>
      <c r="B27" s="173" t="s">
        <v>19</v>
      </c>
      <c r="C27" s="173"/>
      <c r="D27" s="173"/>
      <c r="E27" s="13">
        <f>E28+E31+E33+E40+E42+E47+E50</f>
        <v>4858000</v>
      </c>
      <c r="F27" s="13">
        <f>F28+F31+F33+F40+F42+F45+F47+F50</f>
        <v>2351742.89</v>
      </c>
    </row>
    <row r="28" spans="1:8" hidden="1" x14ac:dyDescent="0.25">
      <c r="A28" s="14" t="s">
        <v>20</v>
      </c>
      <c r="B28" s="173" t="s">
        <v>21</v>
      </c>
      <c r="C28" s="173"/>
      <c r="D28" s="173"/>
      <c r="E28" s="13">
        <f>E29+E30</f>
        <v>2797000</v>
      </c>
      <c r="F28" s="13">
        <f>F29+F30</f>
        <v>1416479.05</v>
      </c>
    </row>
    <row r="29" spans="1:8" hidden="1" x14ac:dyDescent="0.25">
      <c r="A29" s="15" t="s">
        <v>22</v>
      </c>
      <c r="B29" s="174" t="s">
        <v>23</v>
      </c>
      <c r="C29" s="174"/>
      <c r="D29" s="174"/>
      <c r="E29" s="16">
        <v>2797000</v>
      </c>
      <c r="F29" s="16">
        <v>1416479.05</v>
      </c>
    </row>
    <row r="30" spans="1:8" ht="15" hidden="1" customHeight="1" x14ac:dyDescent="0.25">
      <c r="A30" s="27" t="s">
        <v>205</v>
      </c>
      <c r="B30" s="199" t="s">
        <v>206</v>
      </c>
      <c r="C30" s="200"/>
      <c r="D30" s="201"/>
      <c r="E30" s="28">
        <v>0</v>
      </c>
      <c r="F30" s="28">
        <v>0</v>
      </c>
    </row>
    <row r="31" spans="1:8" hidden="1" x14ac:dyDescent="0.25">
      <c r="A31" s="14" t="s">
        <v>24</v>
      </c>
      <c r="B31" s="173" t="s">
        <v>25</v>
      </c>
      <c r="C31" s="173"/>
      <c r="D31" s="173"/>
      <c r="E31" s="13">
        <f>E32</f>
        <v>0</v>
      </c>
      <c r="F31" s="13">
        <f>F32</f>
        <v>1187.73</v>
      </c>
    </row>
    <row r="32" spans="1:8" hidden="1" x14ac:dyDescent="0.25">
      <c r="A32" s="15" t="s">
        <v>26</v>
      </c>
      <c r="B32" s="174" t="s">
        <v>27</v>
      </c>
      <c r="C32" s="174"/>
      <c r="D32" s="174"/>
      <c r="E32" s="16">
        <v>0</v>
      </c>
      <c r="F32" s="16">
        <v>1187.73</v>
      </c>
    </row>
    <row r="33" spans="1:6" hidden="1" x14ac:dyDescent="0.25">
      <c r="A33" s="14" t="s">
        <v>28</v>
      </c>
      <c r="B33" s="173" t="s">
        <v>29</v>
      </c>
      <c r="C33" s="173"/>
      <c r="D33" s="173"/>
      <c r="E33" s="13">
        <f>E34+E36</f>
        <v>1265000</v>
      </c>
      <c r="F33" s="13">
        <f>F34+F36</f>
        <v>432733.42</v>
      </c>
    </row>
    <row r="34" spans="1:6" ht="25.5" hidden="1" customHeight="1" x14ac:dyDescent="0.25">
      <c r="A34" s="15" t="s">
        <v>30</v>
      </c>
      <c r="B34" s="198" t="s">
        <v>31</v>
      </c>
      <c r="C34" s="198"/>
      <c r="D34" s="198"/>
      <c r="E34" s="17">
        <f>E35</f>
        <v>354000</v>
      </c>
      <c r="F34" s="17">
        <v>35546.93</v>
      </c>
    </row>
    <row r="35" spans="1:6" ht="49.5" hidden="1" customHeight="1" x14ac:dyDescent="0.25">
      <c r="A35" s="15" t="s">
        <v>32</v>
      </c>
      <c r="B35" s="174" t="s">
        <v>33</v>
      </c>
      <c r="C35" s="174"/>
      <c r="D35" s="174"/>
      <c r="E35" s="16">
        <v>354000</v>
      </c>
      <c r="F35" s="16">
        <v>35546.93</v>
      </c>
    </row>
    <row r="36" spans="1:6" ht="15" hidden="1" customHeight="1" x14ac:dyDescent="0.25">
      <c r="A36" s="15" t="s">
        <v>34</v>
      </c>
      <c r="B36" s="198" t="s">
        <v>35</v>
      </c>
      <c r="C36" s="198"/>
      <c r="D36" s="198"/>
      <c r="E36" s="17">
        <f>E37+E38</f>
        <v>911000</v>
      </c>
      <c r="F36" s="17">
        <f>F37+F38</f>
        <v>397186.49</v>
      </c>
    </row>
    <row r="37" spans="1:6" ht="84.75" hidden="1" customHeight="1" x14ac:dyDescent="0.25">
      <c r="A37" s="15" t="s">
        <v>36</v>
      </c>
      <c r="B37" s="174" t="s">
        <v>37</v>
      </c>
      <c r="C37" s="174"/>
      <c r="D37" s="174"/>
      <c r="E37" s="16">
        <v>111000</v>
      </c>
      <c r="F37" s="16">
        <v>15644.97</v>
      </c>
    </row>
    <row r="38" spans="1:6" ht="84.75" hidden="1" customHeight="1" x14ac:dyDescent="0.25">
      <c r="A38" s="15" t="s">
        <v>38</v>
      </c>
      <c r="B38" s="174" t="s">
        <v>39</v>
      </c>
      <c r="C38" s="174"/>
      <c r="D38" s="174"/>
      <c r="E38" s="16">
        <v>800000</v>
      </c>
      <c r="F38" s="16">
        <v>381541.52</v>
      </c>
    </row>
    <row r="39" spans="1:6" hidden="1" x14ac:dyDescent="0.25">
      <c r="A39" s="14"/>
      <c r="B39" s="175"/>
      <c r="C39" s="176"/>
      <c r="D39" s="177"/>
      <c r="E39" s="13">
        <f>E40+E42+E47+E50+E52</f>
        <v>24222620.859999999</v>
      </c>
      <c r="F39" s="13">
        <f>F40+F42+F47+F50+F52</f>
        <v>13527640.470000001</v>
      </c>
    </row>
    <row r="40" spans="1:6" ht="14.25" hidden="1" customHeight="1" x14ac:dyDescent="0.25">
      <c r="A40" s="14" t="s">
        <v>40</v>
      </c>
      <c r="B40" s="175" t="s">
        <v>41</v>
      </c>
      <c r="C40" s="176"/>
      <c r="D40" s="177"/>
      <c r="E40" s="13">
        <f>E41</f>
        <v>26000</v>
      </c>
      <c r="F40" s="13">
        <f>F41</f>
        <v>13600</v>
      </c>
    </row>
    <row r="41" spans="1:6" ht="99" hidden="1" customHeight="1" x14ac:dyDescent="0.25">
      <c r="A41" s="15" t="s">
        <v>42</v>
      </c>
      <c r="B41" s="174" t="s">
        <v>43</v>
      </c>
      <c r="C41" s="174"/>
      <c r="D41" s="174"/>
      <c r="E41" s="16">
        <v>26000</v>
      </c>
      <c r="F41" s="16">
        <v>13600</v>
      </c>
    </row>
    <row r="42" spans="1:6" ht="50.25" hidden="1" customHeight="1" x14ac:dyDescent="0.25">
      <c r="A42" s="14" t="s">
        <v>44</v>
      </c>
      <c r="B42" s="175" t="s">
        <v>45</v>
      </c>
      <c r="C42" s="176"/>
      <c r="D42" s="177"/>
      <c r="E42" s="13">
        <f>E43+E44</f>
        <v>750000</v>
      </c>
      <c r="F42" s="13">
        <f>F43+F44</f>
        <v>292546.11</v>
      </c>
    </row>
    <row r="43" spans="1:6" ht="97.5" hidden="1" customHeight="1" x14ac:dyDescent="0.25">
      <c r="A43" s="18" t="s">
        <v>46</v>
      </c>
      <c r="B43" s="185" t="s">
        <v>47</v>
      </c>
      <c r="C43" s="185"/>
      <c r="D43" s="185"/>
      <c r="E43" s="16">
        <v>270000</v>
      </c>
      <c r="F43" s="16">
        <v>86964.9</v>
      </c>
    </row>
    <row r="44" spans="1:6" ht="98.25" hidden="1" customHeight="1" x14ac:dyDescent="0.25">
      <c r="A44" s="48" t="s">
        <v>48</v>
      </c>
      <c r="B44" s="182" t="s">
        <v>49</v>
      </c>
      <c r="C44" s="183"/>
      <c r="D44" s="184"/>
      <c r="E44" s="16">
        <v>480000</v>
      </c>
      <c r="F44" s="16">
        <v>205581.21</v>
      </c>
    </row>
    <row r="45" spans="1:6" ht="41.25" hidden="1" customHeight="1" x14ac:dyDescent="0.25">
      <c r="A45" s="29" t="s">
        <v>210</v>
      </c>
      <c r="B45" s="186" t="s">
        <v>211</v>
      </c>
      <c r="C45" s="187"/>
      <c r="D45" s="188"/>
      <c r="E45" s="13">
        <f>E46</f>
        <v>0</v>
      </c>
      <c r="F45" s="13">
        <f>F46</f>
        <v>188331.63</v>
      </c>
    </row>
    <row r="46" spans="1:6" ht="26.25" hidden="1" customHeight="1" x14ac:dyDescent="0.25">
      <c r="A46" s="30" t="s">
        <v>212</v>
      </c>
      <c r="B46" s="189" t="s">
        <v>204</v>
      </c>
      <c r="C46" s="190"/>
      <c r="D46" s="191"/>
      <c r="E46" s="16">
        <v>0</v>
      </c>
      <c r="F46" s="16">
        <v>188331.63</v>
      </c>
    </row>
    <row r="47" spans="1:6" ht="26.25" hidden="1" customHeight="1" x14ac:dyDescent="0.25">
      <c r="A47" s="19" t="s">
        <v>50</v>
      </c>
      <c r="B47" s="178" t="s">
        <v>51</v>
      </c>
      <c r="C47" s="179"/>
      <c r="D47" s="180"/>
      <c r="E47" s="13">
        <f>E48+E49</f>
        <v>20000</v>
      </c>
      <c r="F47" s="13">
        <f>F48+F49</f>
        <v>6864.95</v>
      </c>
    </row>
    <row r="48" spans="1:6" ht="121.5" hidden="1" customHeight="1" x14ac:dyDescent="0.25">
      <c r="A48" s="15" t="s">
        <v>52</v>
      </c>
      <c r="B48" s="181" t="s">
        <v>53</v>
      </c>
      <c r="C48" s="181"/>
      <c r="D48" s="181"/>
      <c r="E48" s="16">
        <v>0</v>
      </c>
      <c r="F48" s="16">
        <v>0</v>
      </c>
    </row>
    <row r="49" spans="1:6" ht="61.5" hidden="1" customHeight="1" x14ac:dyDescent="0.25">
      <c r="A49" s="49" t="s">
        <v>54</v>
      </c>
      <c r="B49" s="182" t="s">
        <v>55</v>
      </c>
      <c r="C49" s="183"/>
      <c r="D49" s="184"/>
      <c r="E49" s="16">
        <v>20000</v>
      </c>
      <c r="F49" s="16">
        <v>6864.95</v>
      </c>
    </row>
    <row r="50" spans="1:6" ht="24" hidden="1" customHeight="1" x14ac:dyDescent="0.25">
      <c r="A50" s="14" t="s">
        <v>56</v>
      </c>
      <c r="B50" s="175" t="s">
        <v>57</v>
      </c>
      <c r="C50" s="176"/>
      <c r="D50" s="177"/>
      <c r="E50" s="13">
        <f>E51</f>
        <v>0</v>
      </c>
      <c r="F50" s="13">
        <f>F51</f>
        <v>0</v>
      </c>
    </row>
    <row r="51" spans="1:6" ht="85.5" hidden="1" customHeight="1" x14ac:dyDescent="0.25">
      <c r="A51" s="15" t="s">
        <v>58</v>
      </c>
      <c r="B51" s="174" t="s">
        <v>59</v>
      </c>
      <c r="C51" s="174"/>
      <c r="D51" s="174"/>
      <c r="E51" s="16">
        <v>0</v>
      </c>
      <c r="F51" s="16">
        <v>0</v>
      </c>
    </row>
    <row r="52" spans="1:6" ht="26.25" hidden="1" customHeight="1" x14ac:dyDescent="0.25">
      <c r="A52" s="14" t="s">
        <v>60</v>
      </c>
      <c r="B52" s="175" t="s">
        <v>61</v>
      </c>
      <c r="C52" s="176"/>
      <c r="D52" s="177"/>
      <c r="E52" s="13">
        <f>E53+E68</f>
        <v>23426620.859999999</v>
      </c>
      <c r="F52" s="13">
        <f>F53+F68</f>
        <v>13214629.41</v>
      </c>
    </row>
    <row r="53" spans="1:6" ht="49.5" hidden="1" customHeight="1" x14ac:dyDescent="0.25">
      <c r="A53" s="14" t="s">
        <v>62</v>
      </c>
      <c r="B53" s="173" t="s">
        <v>63</v>
      </c>
      <c r="C53" s="173"/>
      <c r="D53" s="173"/>
      <c r="E53" s="13">
        <f>E54+E56+E61+E64+E72</f>
        <v>23426620.859999999</v>
      </c>
      <c r="F53" s="13">
        <f>F54+F56+F61+F64+F72</f>
        <v>13310627.18</v>
      </c>
    </row>
    <row r="54" spans="1:6" ht="26.25" hidden="1" customHeight="1" x14ac:dyDescent="0.25">
      <c r="A54" s="14" t="s">
        <v>64</v>
      </c>
      <c r="B54" s="173" t="s">
        <v>65</v>
      </c>
      <c r="C54" s="173"/>
      <c r="D54" s="173"/>
      <c r="E54" s="13">
        <f>E55</f>
        <v>18486400</v>
      </c>
      <c r="F54" s="13">
        <f>F55</f>
        <v>9401500</v>
      </c>
    </row>
    <row r="55" spans="1:6" ht="38.25" hidden="1" customHeight="1" x14ac:dyDescent="0.25">
      <c r="A55" s="15" t="s">
        <v>66</v>
      </c>
      <c r="B55" s="174" t="s">
        <v>67</v>
      </c>
      <c r="C55" s="174"/>
      <c r="D55" s="174"/>
      <c r="E55" s="16">
        <v>18486400</v>
      </c>
      <c r="F55" s="16">
        <v>9401500</v>
      </c>
    </row>
    <row r="56" spans="1:6" ht="37.5" hidden="1" customHeight="1" x14ac:dyDescent="0.25">
      <c r="A56" s="14" t="s">
        <v>68</v>
      </c>
      <c r="B56" s="173" t="s">
        <v>69</v>
      </c>
      <c r="C56" s="173"/>
      <c r="D56" s="173"/>
      <c r="E56" s="13">
        <v>0</v>
      </c>
      <c r="F56" s="13">
        <f>F57+F58+F59+F60</f>
        <v>0</v>
      </c>
    </row>
    <row r="57" spans="1:6" ht="102" hidden="1" customHeight="1" x14ac:dyDescent="0.25">
      <c r="A57" s="15" t="s">
        <v>70</v>
      </c>
      <c r="B57" s="203" t="s">
        <v>71</v>
      </c>
      <c r="C57" s="203"/>
      <c r="D57" s="203"/>
      <c r="E57" s="20">
        <v>0</v>
      </c>
      <c r="F57" s="20">
        <v>0</v>
      </c>
    </row>
    <row r="58" spans="1:6" ht="63" hidden="1" customHeight="1" x14ac:dyDescent="0.25">
      <c r="A58" s="15" t="s">
        <v>72</v>
      </c>
      <c r="B58" s="204" t="s">
        <v>73</v>
      </c>
      <c r="C58" s="205"/>
      <c r="D58" s="206"/>
      <c r="E58" s="16">
        <v>0</v>
      </c>
      <c r="F58" s="16">
        <v>0</v>
      </c>
    </row>
    <row r="59" spans="1:6" ht="37.5" hidden="1" customHeight="1" x14ac:dyDescent="0.25">
      <c r="A59" s="15" t="s">
        <v>74</v>
      </c>
      <c r="B59" s="203" t="s">
        <v>75</v>
      </c>
      <c r="C59" s="203"/>
      <c r="D59" s="203"/>
      <c r="E59" s="16">
        <v>0</v>
      </c>
      <c r="F59" s="16">
        <v>0</v>
      </c>
    </row>
    <row r="60" spans="1:6" ht="24.75" hidden="1" customHeight="1" x14ac:dyDescent="0.25">
      <c r="A60" s="15" t="s">
        <v>76</v>
      </c>
      <c r="B60" s="174" t="s">
        <v>77</v>
      </c>
      <c r="C60" s="174"/>
      <c r="D60" s="174"/>
      <c r="E60" s="16">
        <v>0</v>
      </c>
      <c r="F60" s="16">
        <v>0</v>
      </c>
    </row>
    <row r="61" spans="1:6" ht="36.75" hidden="1" customHeight="1" x14ac:dyDescent="0.25">
      <c r="A61" s="14" t="s">
        <v>78</v>
      </c>
      <c r="B61" s="173" t="s">
        <v>79</v>
      </c>
      <c r="C61" s="173"/>
      <c r="D61" s="173"/>
      <c r="E61" s="13">
        <f>E62+E63</f>
        <v>406800</v>
      </c>
      <c r="F61" s="13">
        <f>F62+F63</f>
        <v>406800</v>
      </c>
    </row>
    <row r="62" spans="1:6" ht="36.75" hidden="1" customHeight="1" x14ac:dyDescent="0.25">
      <c r="A62" s="15" t="s">
        <v>80</v>
      </c>
      <c r="B62" s="174" t="s">
        <v>81</v>
      </c>
      <c r="C62" s="174"/>
      <c r="D62" s="174"/>
      <c r="E62" s="16">
        <v>16800</v>
      </c>
      <c r="F62" s="16">
        <v>16800</v>
      </c>
    </row>
    <row r="63" spans="1:6" ht="48.75" hidden="1" customHeight="1" x14ac:dyDescent="0.25">
      <c r="A63" s="15" t="s">
        <v>82</v>
      </c>
      <c r="B63" s="182" t="s">
        <v>83</v>
      </c>
      <c r="C63" s="183"/>
      <c r="D63" s="184"/>
      <c r="E63" s="16">
        <v>390000</v>
      </c>
      <c r="F63" s="16">
        <v>390000</v>
      </c>
    </row>
    <row r="64" spans="1:6" ht="38.25" hidden="1" customHeight="1" x14ac:dyDescent="0.25">
      <c r="A64" s="14" t="s">
        <v>84</v>
      </c>
      <c r="B64" s="173" t="s">
        <v>85</v>
      </c>
      <c r="C64" s="173"/>
      <c r="D64" s="173"/>
      <c r="E64" s="13">
        <f>E67+E65+E66</f>
        <v>4283420.8599999994</v>
      </c>
      <c r="F64" s="13">
        <f>F67+F65+F66</f>
        <v>3252327.18</v>
      </c>
    </row>
    <row r="65" spans="1:17" ht="74.25" hidden="1" customHeight="1" x14ac:dyDescent="0.25">
      <c r="A65" s="15" t="s">
        <v>228</v>
      </c>
      <c r="B65" s="174" t="s">
        <v>229</v>
      </c>
      <c r="C65" s="174"/>
      <c r="D65" s="174"/>
      <c r="E65" s="16">
        <v>100000</v>
      </c>
      <c r="F65" s="16">
        <v>0</v>
      </c>
    </row>
    <row r="66" spans="1:17" ht="75" hidden="1" customHeight="1" x14ac:dyDescent="0.25">
      <c r="A66" s="33" t="s">
        <v>230</v>
      </c>
      <c r="B66" s="189" t="s">
        <v>231</v>
      </c>
      <c r="C66" s="210"/>
      <c r="D66" s="211"/>
      <c r="E66" s="16">
        <v>50000</v>
      </c>
      <c r="F66" s="16">
        <v>0</v>
      </c>
    </row>
    <row r="67" spans="1:17" ht="26.25" hidden="1" customHeight="1" x14ac:dyDescent="0.25">
      <c r="A67" s="15" t="s">
        <v>86</v>
      </c>
      <c r="B67" s="174" t="s">
        <v>87</v>
      </c>
      <c r="C67" s="174"/>
      <c r="D67" s="174"/>
      <c r="E67" s="16">
        <v>4133420.86</v>
      </c>
      <c r="F67" s="16">
        <v>3252327.18</v>
      </c>
    </row>
    <row r="68" spans="1:17" ht="26.25" hidden="1" customHeight="1" x14ac:dyDescent="0.25">
      <c r="A68" s="14" t="s">
        <v>88</v>
      </c>
      <c r="B68" s="173" t="s">
        <v>89</v>
      </c>
      <c r="C68" s="173"/>
      <c r="D68" s="173"/>
      <c r="E68" s="13">
        <f>E69+E70</f>
        <v>0</v>
      </c>
      <c r="F68" s="13">
        <f>F69+F70</f>
        <v>-95997.77</v>
      </c>
    </row>
    <row r="69" spans="1:17" ht="25.5" hidden="1" customHeight="1" x14ac:dyDescent="0.25">
      <c r="A69" s="15" t="s">
        <v>90</v>
      </c>
      <c r="B69" s="174" t="s">
        <v>91</v>
      </c>
      <c r="C69" s="174"/>
      <c r="D69" s="174"/>
      <c r="E69" s="16">
        <v>0</v>
      </c>
      <c r="F69" s="16">
        <v>0</v>
      </c>
    </row>
    <row r="70" spans="1:17" s="4" customFormat="1" ht="60.75" hidden="1" customHeight="1" x14ac:dyDescent="0.25">
      <c r="A70" s="14" t="s">
        <v>215</v>
      </c>
      <c r="B70" s="173" t="s">
        <v>213</v>
      </c>
      <c r="C70" s="173"/>
      <c r="D70" s="173"/>
      <c r="E70" s="13">
        <v>0</v>
      </c>
      <c r="F70" s="13">
        <v>-95997.77</v>
      </c>
      <c r="L70" s="3"/>
      <c r="M70" s="3"/>
      <c r="N70" s="3"/>
      <c r="O70" s="3"/>
      <c r="P70" s="3"/>
      <c r="Q70" s="3"/>
    </row>
    <row r="71" spans="1:17" ht="61.5" hidden="1" customHeight="1" x14ac:dyDescent="0.25">
      <c r="A71" s="15" t="s">
        <v>216</v>
      </c>
      <c r="B71" s="174" t="s">
        <v>214</v>
      </c>
      <c r="C71" s="174"/>
      <c r="D71" s="174"/>
      <c r="E71" s="16">
        <v>0</v>
      </c>
      <c r="F71" s="16">
        <v>-95997.77</v>
      </c>
    </row>
    <row r="72" spans="1:17" ht="28.5" hidden="1" customHeight="1" x14ac:dyDescent="0.25">
      <c r="A72" s="14" t="s">
        <v>234</v>
      </c>
      <c r="B72" s="175" t="s">
        <v>232</v>
      </c>
      <c r="C72" s="207"/>
      <c r="D72" s="208"/>
      <c r="E72" s="13">
        <f>E73</f>
        <v>250000</v>
      </c>
      <c r="F72" s="13">
        <f>F73</f>
        <v>250000</v>
      </c>
    </row>
    <row r="73" spans="1:17" ht="27" hidden="1" customHeight="1" x14ac:dyDescent="0.25">
      <c r="A73" s="15" t="s">
        <v>233</v>
      </c>
      <c r="B73" s="182" t="s">
        <v>232</v>
      </c>
      <c r="C73" s="183"/>
      <c r="D73" s="184"/>
      <c r="E73" s="16">
        <v>250000</v>
      </c>
      <c r="F73" s="16">
        <v>250000</v>
      </c>
    </row>
    <row r="74" spans="1:17" hidden="1" x14ac:dyDescent="0.25">
      <c r="A74" s="21" t="s">
        <v>92</v>
      </c>
      <c r="B74" s="174"/>
      <c r="C74" s="174"/>
      <c r="D74" s="174"/>
      <c r="E74" s="13">
        <f>E27+E52</f>
        <v>28284620.859999999</v>
      </c>
      <c r="F74" s="13">
        <f>F27+F52</f>
        <v>15566372.300000001</v>
      </c>
    </row>
    <row r="75" spans="1:17" hidden="1" x14ac:dyDescent="0.25">
      <c r="A75" s="7"/>
      <c r="B75" s="7"/>
      <c r="C75" s="7"/>
      <c r="D75" s="7"/>
      <c r="E75" s="7"/>
      <c r="F75" s="7"/>
    </row>
    <row r="76" spans="1:17" s="7" customFormat="1" ht="75" customHeight="1" x14ac:dyDescent="0.25">
      <c r="A76" s="170" t="s">
        <v>260</v>
      </c>
      <c r="B76" s="170"/>
      <c r="C76" s="170"/>
      <c r="D76" s="170"/>
      <c r="E76" s="170"/>
      <c r="F76" s="170"/>
      <c r="G76" s="7" t="s">
        <v>201</v>
      </c>
      <c r="L76" s="156"/>
      <c r="M76" s="156"/>
      <c r="N76" s="156"/>
      <c r="O76" s="156"/>
      <c r="P76" s="156"/>
      <c r="Q76" s="156"/>
    </row>
    <row r="77" spans="1:17" s="7" customFormat="1" x14ac:dyDescent="0.25">
      <c r="A77" s="51"/>
      <c r="B77" s="51"/>
      <c r="C77" s="51"/>
      <c r="D77" s="51"/>
      <c r="E77" s="51"/>
      <c r="F77" s="51"/>
      <c r="L77" s="156"/>
      <c r="M77" s="156"/>
      <c r="N77" s="156"/>
      <c r="O77" s="156"/>
      <c r="P77" s="156"/>
      <c r="Q77" s="156"/>
    </row>
    <row r="78" spans="1:17" s="150" customFormat="1" ht="15" customHeight="1" x14ac:dyDescent="0.25">
      <c r="A78" s="209" t="s">
        <v>363</v>
      </c>
      <c r="B78" s="209"/>
      <c r="C78" s="209"/>
      <c r="D78" s="209"/>
      <c r="E78" s="154">
        <f>E119</f>
        <v>51737862.880000003</v>
      </c>
      <c r="F78" s="66" t="s">
        <v>5</v>
      </c>
      <c r="G78" s="149">
        <v>49033658.200000003</v>
      </c>
      <c r="H78" s="149">
        <f>E78-G78</f>
        <v>2704204.6799999997</v>
      </c>
      <c r="I78" s="149"/>
      <c r="J78" s="149"/>
      <c r="K78" s="149"/>
      <c r="L78" s="149"/>
      <c r="M78" s="149"/>
      <c r="N78" s="149"/>
      <c r="O78" s="149"/>
      <c r="P78" s="149"/>
      <c r="Q78" s="149"/>
    </row>
    <row r="79" spans="1:17" ht="30" customHeight="1" x14ac:dyDescent="0.25">
      <c r="A79" s="213" t="s">
        <v>364</v>
      </c>
      <c r="B79" s="213"/>
      <c r="C79" s="213"/>
      <c r="D79" s="213"/>
      <c r="E79" s="213"/>
      <c r="F79" s="213"/>
      <c r="G79" s="2"/>
      <c r="H79" s="2"/>
      <c r="I79" s="2"/>
      <c r="J79" s="2"/>
      <c r="K79" s="2"/>
    </row>
    <row r="80" spans="1:17" ht="39.6" x14ac:dyDescent="0.25">
      <c r="A80" s="123" t="s">
        <v>93</v>
      </c>
      <c r="B80" s="124" t="s">
        <v>94</v>
      </c>
      <c r="C80" s="124" t="s">
        <v>95</v>
      </c>
      <c r="D80" s="125" t="s">
        <v>365</v>
      </c>
      <c r="E80" s="125" t="s">
        <v>366</v>
      </c>
      <c r="F80" s="125" t="s">
        <v>139</v>
      </c>
    </row>
    <row r="81" spans="1:16" x14ac:dyDescent="0.25">
      <c r="A81" s="126">
        <v>1</v>
      </c>
      <c r="B81" s="127">
        <v>2</v>
      </c>
      <c r="C81" s="127">
        <v>3</v>
      </c>
      <c r="D81" s="127">
        <v>4</v>
      </c>
      <c r="E81" s="127">
        <v>5</v>
      </c>
      <c r="F81" s="127">
        <v>6</v>
      </c>
    </row>
    <row r="82" spans="1:16" x14ac:dyDescent="0.25">
      <c r="A82" s="128" t="s">
        <v>96</v>
      </c>
      <c r="B82" s="129" t="s">
        <v>97</v>
      </c>
      <c r="C82" s="130"/>
      <c r="D82" s="131">
        <f>SUM(D83:D87)</f>
        <v>16925965.539999999</v>
      </c>
      <c r="E82" s="131">
        <f>SUM(E83:E87)</f>
        <v>16826535.18</v>
      </c>
      <c r="F82" s="131"/>
    </row>
    <row r="83" spans="1:16" ht="42" customHeight="1" x14ac:dyDescent="0.25">
      <c r="A83" s="132" t="s">
        <v>98</v>
      </c>
      <c r="B83" s="133" t="s">
        <v>97</v>
      </c>
      <c r="C83" s="133" t="s">
        <v>99</v>
      </c>
      <c r="D83" s="134">
        <v>3052611.67</v>
      </c>
      <c r="E83" s="134">
        <f>D83</f>
        <v>3052611.67</v>
      </c>
      <c r="F83" s="134"/>
    </row>
    <row r="84" spans="1:16" ht="51" customHeight="1" x14ac:dyDescent="0.25">
      <c r="A84" s="135" t="s">
        <v>100</v>
      </c>
      <c r="B84" s="133" t="s">
        <v>97</v>
      </c>
      <c r="C84" s="133" t="s">
        <v>101</v>
      </c>
      <c r="D84" s="134">
        <v>12894019.5</v>
      </c>
      <c r="E84" s="134">
        <v>12842706.800000001</v>
      </c>
      <c r="F84" s="134"/>
    </row>
    <row r="85" spans="1:16" ht="26.4" hidden="1" x14ac:dyDescent="0.25">
      <c r="A85" s="136" t="s">
        <v>102</v>
      </c>
      <c r="B85" s="133" t="s">
        <v>97</v>
      </c>
      <c r="C85" s="133" t="s">
        <v>103</v>
      </c>
      <c r="D85" s="134">
        <v>0</v>
      </c>
      <c r="E85" s="134">
        <f t="shared" ref="E85:E86" si="0">D85</f>
        <v>0</v>
      </c>
      <c r="F85" s="134"/>
    </row>
    <row r="86" spans="1:16" hidden="1" x14ac:dyDescent="0.25">
      <c r="A86" s="136" t="s">
        <v>104</v>
      </c>
      <c r="B86" s="133" t="s">
        <v>97</v>
      </c>
      <c r="C86" s="133" t="s">
        <v>105</v>
      </c>
      <c r="D86" s="134">
        <v>0</v>
      </c>
      <c r="E86" s="134">
        <f t="shared" si="0"/>
        <v>0</v>
      </c>
      <c r="F86" s="134"/>
    </row>
    <row r="87" spans="1:16" ht="17.25" customHeight="1" x14ac:dyDescent="0.25">
      <c r="A87" s="136" t="s">
        <v>106</v>
      </c>
      <c r="B87" s="133" t="s">
        <v>97</v>
      </c>
      <c r="C87" s="133" t="s">
        <v>107</v>
      </c>
      <c r="D87" s="134">
        <v>979334.37</v>
      </c>
      <c r="E87" s="134">
        <v>931216.71</v>
      </c>
      <c r="F87" s="137"/>
    </row>
    <row r="88" spans="1:16" x14ac:dyDescent="0.25">
      <c r="A88" s="138" t="s">
        <v>108</v>
      </c>
      <c r="B88" s="129" t="s">
        <v>99</v>
      </c>
      <c r="C88" s="139"/>
      <c r="D88" s="131">
        <f>D89</f>
        <v>719217.02</v>
      </c>
      <c r="E88" s="131">
        <f>E89</f>
        <v>719217.02</v>
      </c>
      <c r="F88" s="131"/>
    </row>
    <row r="89" spans="1:16" ht="26.4" x14ac:dyDescent="0.25">
      <c r="A89" s="136" t="s">
        <v>109</v>
      </c>
      <c r="B89" s="133" t="s">
        <v>99</v>
      </c>
      <c r="C89" s="133" t="s">
        <v>110</v>
      </c>
      <c r="D89" s="134">
        <v>719217.02</v>
      </c>
      <c r="E89" s="134">
        <f>D89</f>
        <v>719217.02</v>
      </c>
      <c r="F89" s="134"/>
    </row>
    <row r="90" spans="1:16" ht="26.4" x14ac:dyDescent="0.25">
      <c r="A90" s="138" t="s">
        <v>111</v>
      </c>
      <c r="B90" s="129" t="s">
        <v>110</v>
      </c>
      <c r="C90" s="129"/>
      <c r="D90" s="131">
        <f>SUM(D91:D93)</f>
        <v>202593.85</v>
      </c>
      <c r="E90" s="131">
        <f>SUM(E91:E93)</f>
        <v>202593.85</v>
      </c>
      <c r="F90" s="131"/>
    </row>
    <row r="91" spans="1:16" x14ac:dyDescent="0.25">
      <c r="A91" s="136" t="s">
        <v>112</v>
      </c>
      <c r="B91" s="133" t="s">
        <v>110</v>
      </c>
      <c r="C91" s="133" t="s">
        <v>101</v>
      </c>
      <c r="D91" s="134">
        <v>79589.850000000006</v>
      </c>
      <c r="E91" s="134">
        <f>D91</f>
        <v>79589.850000000006</v>
      </c>
      <c r="F91" s="134"/>
    </row>
    <row r="92" spans="1:16" ht="38.25" customHeight="1" x14ac:dyDescent="0.25">
      <c r="A92" s="135" t="s">
        <v>309</v>
      </c>
      <c r="B92" s="133" t="s">
        <v>110</v>
      </c>
      <c r="C92" s="133" t="s">
        <v>120</v>
      </c>
      <c r="D92" s="134">
        <v>52000</v>
      </c>
      <c r="E92" s="134">
        <f>D92</f>
        <v>52000</v>
      </c>
      <c r="F92" s="137"/>
      <c r="I92" s="52"/>
      <c r="J92" s="52"/>
      <c r="K92" s="52"/>
      <c r="M92" s="157"/>
      <c r="N92" s="157"/>
      <c r="O92" s="157"/>
      <c r="P92" s="157"/>
    </row>
    <row r="93" spans="1:16" ht="36" x14ac:dyDescent="0.25">
      <c r="A93" s="135" t="s">
        <v>114</v>
      </c>
      <c r="B93" s="133" t="s">
        <v>110</v>
      </c>
      <c r="C93" s="133" t="s">
        <v>115</v>
      </c>
      <c r="D93" s="134">
        <v>71004</v>
      </c>
      <c r="E93" s="134">
        <f>D93</f>
        <v>71004</v>
      </c>
      <c r="F93" s="134"/>
      <c r="I93" s="52"/>
      <c r="J93" s="53"/>
      <c r="K93" s="54"/>
      <c r="M93" s="55"/>
      <c r="N93" s="157"/>
      <c r="O93" s="157"/>
      <c r="P93" s="157"/>
    </row>
    <row r="94" spans="1:16" x14ac:dyDescent="0.25">
      <c r="A94" s="138" t="s">
        <v>116</v>
      </c>
      <c r="B94" s="129" t="s">
        <v>101</v>
      </c>
      <c r="C94" s="139"/>
      <c r="D94" s="131">
        <f>SUM(D95:D98)</f>
        <v>7377125.4100000001</v>
      </c>
      <c r="E94" s="131">
        <f>SUM(E95:E98)</f>
        <v>5367410.0300000012</v>
      </c>
      <c r="F94" s="131"/>
      <c r="I94" s="52"/>
      <c r="J94" s="56"/>
      <c r="K94" s="54"/>
      <c r="M94" s="57"/>
      <c r="N94" s="157"/>
      <c r="O94" s="157"/>
      <c r="P94" s="157"/>
    </row>
    <row r="95" spans="1:16" x14ac:dyDescent="0.25">
      <c r="A95" s="136" t="s">
        <v>117</v>
      </c>
      <c r="B95" s="133" t="s">
        <v>101</v>
      </c>
      <c r="C95" s="133" t="s">
        <v>97</v>
      </c>
      <c r="D95" s="134">
        <v>804835.56</v>
      </c>
      <c r="E95" s="134">
        <f>D95</f>
        <v>804835.56</v>
      </c>
      <c r="F95" s="134"/>
      <c r="I95" s="52"/>
      <c r="J95" s="52"/>
      <c r="K95" s="52"/>
      <c r="M95" s="157"/>
      <c r="N95" s="157"/>
      <c r="O95" s="157"/>
      <c r="P95" s="157"/>
    </row>
    <row r="96" spans="1:16" ht="17.25" hidden="1" customHeight="1" x14ac:dyDescent="0.25">
      <c r="A96" s="136" t="s">
        <v>295</v>
      </c>
      <c r="B96" s="133" t="s">
        <v>101</v>
      </c>
      <c r="C96" s="133" t="s">
        <v>122</v>
      </c>
      <c r="D96" s="134">
        <v>0</v>
      </c>
      <c r="E96" s="134">
        <f>D96</f>
        <v>0</v>
      </c>
      <c r="F96" s="137"/>
      <c r="I96" s="52"/>
      <c r="J96" s="52"/>
      <c r="K96" s="52"/>
      <c r="M96" s="157"/>
      <c r="N96" s="157"/>
      <c r="O96" s="157"/>
      <c r="P96" s="157"/>
    </row>
    <row r="97" spans="1:16" ht="17.25" customHeight="1" x14ac:dyDescent="0.25">
      <c r="A97" s="136" t="s">
        <v>118</v>
      </c>
      <c r="B97" s="133" t="s">
        <v>101</v>
      </c>
      <c r="C97" s="133" t="s">
        <v>113</v>
      </c>
      <c r="D97" s="134">
        <v>4293070.7699999996</v>
      </c>
      <c r="E97" s="134">
        <v>4290889.9000000004</v>
      </c>
      <c r="F97" s="137"/>
      <c r="I97" s="52"/>
      <c r="J97" s="52"/>
      <c r="K97" s="52"/>
      <c r="M97" s="157"/>
      <c r="N97" s="157"/>
      <c r="O97" s="157"/>
      <c r="P97" s="157"/>
    </row>
    <row r="98" spans="1:16" x14ac:dyDescent="0.25">
      <c r="A98" s="136" t="s">
        <v>119</v>
      </c>
      <c r="B98" s="133" t="s">
        <v>101</v>
      </c>
      <c r="C98" s="133" t="s">
        <v>120</v>
      </c>
      <c r="D98" s="134">
        <v>2279219.08</v>
      </c>
      <c r="E98" s="134">
        <v>271684.57</v>
      </c>
      <c r="F98" s="137"/>
      <c r="I98" s="52"/>
      <c r="J98" s="52"/>
      <c r="K98" s="52"/>
      <c r="M98" s="157"/>
      <c r="N98" s="157"/>
      <c r="O98" s="157"/>
      <c r="P98" s="157"/>
    </row>
    <row r="99" spans="1:16" x14ac:dyDescent="0.25">
      <c r="A99" s="138" t="s">
        <v>121</v>
      </c>
      <c r="B99" s="129" t="s">
        <v>122</v>
      </c>
      <c r="C99" s="139"/>
      <c r="D99" s="131">
        <f>SUM(D100:D102)</f>
        <v>7122713.04</v>
      </c>
      <c r="E99" s="131">
        <f>SUM(E100:E102)</f>
        <v>6207991.0299999993</v>
      </c>
      <c r="F99" s="131"/>
      <c r="I99" s="52"/>
      <c r="J99" s="52"/>
      <c r="K99" s="52"/>
      <c r="M99" s="157"/>
      <c r="N99" s="157"/>
      <c r="O99" s="157"/>
      <c r="P99" s="157"/>
    </row>
    <row r="100" spans="1:16" ht="16.5" customHeight="1" x14ac:dyDescent="0.25">
      <c r="A100" s="140" t="s">
        <v>123</v>
      </c>
      <c r="B100" s="133" t="s">
        <v>122</v>
      </c>
      <c r="C100" s="133" t="s">
        <v>97</v>
      </c>
      <c r="D100" s="134">
        <v>270698.76</v>
      </c>
      <c r="E100" s="134">
        <f>D100</f>
        <v>270698.76</v>
      </c>
      <c r="F100" s="137"/>
      <c r="I100" s="52"/>
      <c r="J100" s="52"/>
      <c r="K100" s="52"/>
      <c r="M100" s="157"/>
      <c r="N100" s="157"/>
      <c r="O100" s="157"/>
      <c r="P100" s="157"/>
    </row>
    <row r="101" spans="1:16" hidden="1" x14ac:dyDescent="0.25">
      <c r="A101" s="140" t="s">
        <v>124</v>
      </c>
      <c r="B101" s="133" t="s">
        <v>122</v>
      </c>
      <c r="C101" s="133" t="s">
        <v>99</v>
      </c>
      <c r="D101" s="134"/>
      <c r="E101" s="134"/>
      <c r="F101" s="134"/>
      <c r="I101" s="52"/>
      <c r="J101" s="52"/>
      <c r="K101" s="52"/>
      <c r="M101" s="157"/>
      <c r="N101" s="157"/>
      <c r="O101" s="157"/>
      <c r="P101" s="157"/>
    </row>
    <row r="102" spans="1:16" x14ac:dyDescent="0.25">
      <c r="A102" s="136" t="s">
        <v>125</v>
      </c>
      <c r="B102" s="133" t="s">
        <v>122</v>
      </c>
      <c r="C102" s="133" t="s">
        <v>110</v>
      </c>
      <c r="D102" s="134">
        <v>6852014.2800000003</v>
      </c>
      <c r="E102" s="134">
        <v>5937292.2699999996</v>
      </c>
      <c r="F102" s="137"/>
      <c r="I102" s="52"/>
      <c r="J102" s="52"/>
      <c r="K102" s="52"/>
      <c r="M102" s="157"/>
      <c r="N102" s="157"/>
      <c r="O102" s="157"/>
      <c r="P102" s="157"/>
    </row>
    <row r="103" spans="1:16" hidden="1" x14ac:dyDescent="0.25">
      <c r="A103" s="141" t="s">
        <v>267</v>
      </c>
      <c r="B103" s="142" t="s">
        <v>268</v>
      </c>
      <c r="C103" s="142"/>
      <c r="D103" s="131">
        <f>D104</f>
        <v>0</v>
      </c>
      <c r="E103" s="131">
        <f>E104</f>
        <v>0</v>
      </c>
      <c r="F103" s="137"/>
      <c r="I103" s="52"/>
      <c r="J103" s="52"/>
      <c r="K103" s="52"/>
      <c r="M103" s="157"/>
      <c r="N103" s="157"/>
      <c r="O103" s="157"/>
      <c r="P103" s="157"/>
    </row>
    <row r="104" spans="1:16" hidden="1" x14ac:dyDescent="0.25">
      <c r="A104" s="143" t="s">
        <v>269</v>
      </c>
      <c r="B104" s="142" t="s">
        <v>268</v>
      </c>
      <c r="C104" s="142" t="s">
        <v>122</v>
      </c>
      <c r="D104" s="134"/>
      <c r="E104" s="134">
        <f>D104</f>
        <v>0</v>
      </c>
      <c r="F104" s="137"/>
    </row>
    <row r="105" spans="1:16" ht="17.25" hidden="1" customHeight="1" x14ac:dyDescent="0.25">
      <c r="A105" s="138" t="s">
        <v>126</v>
      </c>
      <c r="B105" s="129" t="s">
        <v>103</v>
      </c>
      <c r="C105" s="139"/>
      <c r="D105" s="131">
        <f>D107+D106</f>
        <v>0</v>
      </c>
      <c r="E105" s="131">
        <f>E107+E106</f>
        <v>0</v>
      </c>
      <c r="F105" s="131"/>
    </row>
    <row r="106" spans="1:16" hidden="1" x14ac:dyDescent="0.25">
      <c r="A106" s="136" t="s">
        <v>270</v>
      </c>
      <c r="B106" s="133" t="s">
        <v>103</v>
      </c>
      <c r="C106" s="133" t="s">
        <v>103</v>
      </c>
      <c r="D106" s="134"/>
      <c r="E106" s="134"/>
      <c r="F106" s="134"/>
    </row>
    <row r="107" spans="1:16" hidden="1" x14ac:dyDescent="0.25">
      <c r="A107" s="136" t="s">
        <v>261</v>
      </c>
      <c r="B107" s="133" t="s">
        <v>103</v>
      </c>
      <c r="C107" s="133" t="s">
        <v>113</v>
      </c>
      <c r="D107" s="134"/>
      <c r="E107" s="134"/>
      <c r="F107" s="134"/>
    </row>
    <row r="108" spans="1:16" x14ac:dyDescent="0.25">
      <c r="A108" s="138" t="s">
        <v>128</v>
      </c>
      <c r="B108" s="129" t="s">
        <v>129</v>
      </c>
      <c r="C108" s="129"/>
      <c r="D108" s="131">
        <f>D109</f>
        <v>10187280.630000001</v>
      </c>
      <c r="E108" s="131">
        <f>E109</f>
        <v>10187280.630000001</v>
      </c>
      <c r="F108" s="131"/>
    </row>
    <row r="109" spans="1:16" x14ac:dyDescent="0.25">
      <c r="A109" s="136" t="s">
        <v>130</v>
      </c>
      <c r="B109" s="133" t="s">
        <v>129</v>
      </c>
      <c r="C109" s="133" t="s">
        <v>97</v>
      </c>
      <c r="D109" s="134">
        <v>10187280.630000001</v>
      </c>
      <c r="E109" s="134">
        <f>D109</f>
        <v>10187280.630000001</v>
      </c>
      <c r="F109" s="134"/>
    </row>
    <row r="110" spans="1:16" hidden="1" x14ac:dyDescent="0.25">
      <c r="A110" s="141" t="s">
        <v>296</v>
      </c>
      <c r="B110" s="129" t="s">
        <v>113</v>
      </c>
      <c r="C110" s="133"/>
      <c r="D110" s="131">
        <f>D111</f>
        <v>0</v>
      </c>
      <c r="E110" s="131">
        <f>E111</f>
        <v>0</v>
      </c>
      <c r="F110" s="131"/>
    </row>
    <row r="111" spans="1:16" hidden="1" x14ac:dyDescent="0.25">
      <c r="A111" s="144" t="s">
        <v>297</v>
      </c>
      <c r="B111" s="133" t="s">
        <v>113</v>
      </c>
      <c r="C111" s="133" t="s">
        <v>103</v>
      </c>
      <c r="D111" s="134"/>
      <c r="E111" s="134">
        <f>D111</f>
        <v>0</v>
      </c>
      <c r="F111" s="134"/>
    </row>
    <row r="112" spans="1:16" x14ac:dyDescent="0.25">
      <c r="A112" s="138" t="s">
        <v>131</v>
      </c>
      <c r="B112" s="129" t="s">
        <v>120</v>
      </c>
      <c r="C112" s="133"/>
      <c r="D112" s="131">
        <f>D113+D114</f>
        <v>420828</v>
      </c>
      <c r="E112" s="131">
        <f>E113+E114</f>
        <v>420828</v>
      </c>
      <c r="F112" s="131"/>
    </row>
    <row r="113" spans="1:8" x14ac:dyDescent="0.25">
      <c r="A113" s="136" t="s">
        <v>132</v>
      </c>
      <c r="B113" s="133" t="s">
        <v>120</v>
      </c>
      <c r="C113" s="133" t="s">
        <v>97</v>
      </c>
      <c r="D113" s="134">
        <v>420828</v>
      </c>
      <c r="E113" s="134">
        <f>D113</f>
        <v>420828</v>
      </c>
      <c r="F113" s="134"/>
    </row>
    <row r="114" spans="1:8" hidden="1" x14ac:dyDescent="0.25">
      <c r="A114" s="136" t="s">
        <v>133</v>
      </c>
      <c r="B114" s="133" t="s">
        <v>120</v>
      </c>
      <c r="C114" s="133" t="s">
        <v>110</v>
      </c>
      <c r="D114" s="134">
        <v>0</v>
      </c>
      <c r="E114" s="134">
        <f>D114</f>
        <v>0</v>
      </c>
      <c r="F114" s="134"/>
    </row>
    <row r="115" spans="1:8" x14ac:dyDescent="0.25">
      <c r="A115" s="145" t="s">
        <v>134</v>
      </c>
      <c r="B115" s="146" t="s">
        <v>105</v>
      </c>
      <c r="C115" s="146"/>
      <c r="D115" s="131">
        <f>D116+D117</f>
        <v>11806007.140000001</v>
      </c>
      <c r="E115" s="131">
        <f>E116+E117</f>
        <v>11806007.140000001</v>
      </c>
      <c r="F115" s="131"/>
    </row>
    <row r="116" spans="1:8" x14ac:dyDescent="0.25">
      <c r="A116" s="135" t="s">
        <v>135</v>
      </c>
      <c r="B116" s="133" t="s">
        <v>105</v>
      </c>
      <c r="C116" s="133" t="s">
        <v>97</v>
      </c>
      <c r="D116" s="134">
        <v>11806007.140000001</v>
      </c>
      <c r="E116" s="134">
        <f>D116</f>
        <v>11806007.140000001</v>
      </c>
      <c r="F116" s="134"/>
    </row>
    <row r="117" spans="1:8" ht="18" hidden="1" customHeight="1" x14ac:dyDescent="0.25">
      <c r="A117" s="136" t="s">
        <v>262</v>
      </c>
      <c r="B117" s="133" t="s">
        <v>105</v>
      </c>
      <c r="C117" s="133" t="s">
        <v>99</v>
      </c>
      <c r="D117" s="134"/>
      <c r="E117" s="134">
        <v>0</v>
      </c>
      <c r="F117" s="131"/>
    </row>
    <row r="118" spans="1:8" ht="52.8" hidden="1" x14ac:dyDescent="0.25">
      <c r="A118" s="136" t="s">
        <v>137</v>
      </c>
      <c r="B118" s="133" t="s">
        <v>115</v>
      </c>
      <c r="C118" s="133" t="s">
        <v>110</v>
      </c>
      <c r="D118" s="134">
        <v>0</v>
      </c>
      <c r="E118" s="134">
        <v>0</v>
      </c>
      <c r="F118" s="134"/>
    </row>
    <row r="119" spans="1:8" ht="15.6" x14ac:dyDescent="0.25">
      <c r="A119" s="147" t="s">
        <v>138</v>
      </c>
      <c r="B119" s="148"/>
      <c r="C119" s="148"/>
      <c r="D119" s="131">
        <f>D82+D88+D90+D94+D99+D103+D105+D108+D110+D112+D115</f>
        <v>54761730.630000003</v>
      </c>
      <c r="E119" s="131">
        <f>E82+E88+E90+E94+E99+E103+E105+E108+E110+E112+E115</f>
        <v>51737862.880000003</v>
      </c>
      <c r="F119" s="131"/>
      <c r="H119" s="2">
        <f>D119-G119</f>
        <v>54761730.630000003</v>
      </c>
    </row>
    <row r="120" spans="1:8" x14ac:dyDescent="0.25">
      <c r="A120" s="40"/>
      <c r="B120" s="40"/>
      <c r="C120" s="40"/>
      <c r="D120" s="40"/>
      <c r="E120" s="40"/>
      <c r="F120" s="40"/>
    </row>
    <row r="121" spans="1:8" ht="15" customHeight="1" x14ac:dyDescent="0.25">
      <c r="A121" s="214" t="s">
        <v>150</v>
      </c>
      <c r="B121" s="214"/>
      <c r="C121" s="214"/>
      <c r="D121" s="214"/>
      <c r="E121" s="155">
        <f>E119*100/D119</f>
        <v>94.478136985058242</v>
      </c>
      <c r="F121" s="153" t="s">
        <v>151</v>
      </c>
    </row>
    <row r="122" spans="1:8" ht="15" customHeight="1" x14ac:dyDescent="0.25">
      <c r="A122" s="169" t="s">
        <v>152</v>
      </c>
      <c r="B122" s="169"/>
      <c r="C122" s="169"/>
      <c r="D122" s="169"/>
      <c r="E122" s="169"/>
      <c r="F122" s="169"/>
    </row>
    <row r="123" spans="1:8" x14ac:dyDescent="0.25">
      <c r="A123" s="40" t="s">
        <v>140</v>
      </c>
      <c r="B123" s="40"/>
      <c r="C123" s="40"/>
      <c r="D123" s="40"/>
      <c r="E123" s="155">
        <f>E82*100/E119</f>
        <v>32.522671489209372</v>
      </c>
      <c r="F123" s="40"/>
    </row>
    <row r="124" spans="1:8" x14ac:dyDescent="0.25">
      <c r="A124" s="40" t="s">
        <v>141</v>
      </c>
      <c r="B124" s="40"/>
      <c r="C124" s="40"/>
      <c r="D124" s="40"/>
      <c r="E124" s="155">
        <f>E88*100/E119</f>
        <v>1.3901173723934845</v>
      </c>
      <c r="F124" s="40"/>
    </row>
    <row r="125" spans="1:8" x14ac:dyDescent="0.25">
      <c r="A125" s="40" t="s">
        <v>142</v>
      </c>
      <c r="B125" s="40"/>
      <c r="C125" s="40"/>
      <c r="D125" s="40"/>
      <c r="E125" s="155">
        <f>E90*100/E119</f>
        <v>0.39157753861981703</v>
      </c>
      <c r="F125" s="40"/>
    </row>
    <row r="126" spans="1:8" x14ac:dyDescent="0.25">
      <c r="A126" s="40" t="s">
        <v>143</v>
      </c>
      <c r="B126" s="40"/>
      <c r="C126" s="40"/>
      <c r="D126" s="40"/>
      <c r="E126" s="155">
        <f>E94*100/E119</f>
        <v>10.374239930337071</v>
      </c>
      <c r="F126" s="40"/>
    </row>
    <row r="127" spans="1:8" x14ac:dyDescent="0.25">
      <c r="A127" s="40" t="s">
        <v>144</v>
      </c>
      <c r="B127" s="40"/>
      <c r="C127" s="40"/>
      <c r="D127" s="40"/>
      <c r="E127" s="155">
        <f>E99*100/E119</f>
        <v>11.998932086543112</v>
      </c>
      <c r="F127" s="40"/>
    </row>
    <row r="128" spans="1:8" x14ac:dyDescent="0.25">
      <c r="A128" s="40" t="s">
        <v>145</v>
      </c>
      <c r="B128" s="40"/>
      <c r="C128" s="40"/>
      <c r="D128" s="40"/>
      <c r="E128" s="155">
        <f>E105*100/E119</f>
        <v>0</v>
      </c>
      <c r="F128" s="40"/>
    </row>
    <row r="129" spans="1:7" x14ac:dyDescent="0.25">
      <c r="A129" s="40" t="s">
        <v>146</v>
      </c>
      <c r="B129" s="40"/>
      <c r="C129" s="40"/>
      <c r="D129" s="40"/>
      <c r="E129" s="155">
        <f>E108*100/E119</f>
        <v>19.690184446984642</v>
      </c>
      <c r="F129" s="40"/>
    </row>
    <row r="130" spans="1:7" x14ac:dyDescent="0.25">
      <c r="A130" s="40" t="s">
        <v>147</v>
      </c>
      <c r="B130" s="40"/>
      <c r="C130" s="40"/>
      <c r="D130" s="40"/>
      <c r="E130" s="155">
        <f>E112*100/E119</f>
        <v>0.8133849691009889</v>
      </c>
      <c r="F130" s="40"/>
    </row>
    <row r="131" spans="1:7" x14ac:dyDescent="0.25">
      <c r="A131" s="40" t="s">
        <v>148</v>
      </c>
      <c r="B131" s="40"/>
      <c r="C131" s="40"/>
      <c r="D131" s="40"/>
      <c r="E131" s="155">
        <f>E115*100/E119</f>
        <v>22.818892166811509</v>
      </c>
      <c r="F131" s="40"/>
    </row>
    <row r="132" spans="1:7" ht="31.5" hidden="1" customHeight="1" x14ac:dyDescent="0.25">
      <c r="A132" s="212" t="s">
        <v>149</v>
      </c>
      <c r="B132" s="212"/>
      <c r="C132" s="212"/>
      <c r="D132" s="212"/>
      <c r="E132" s="46">
        <f>E117*100/E119</f>
        <v>0</v>
      </c>
      <c r="F132" s="7"/>
    </row>
    <row r="133" spans="1:7" x14ac:dyDescent="0.25">
      <c r="A133" s="7"/>
      <c r="B133" s="7"/>
      <c r="C133" s="7"/>
      <c r="D133" s="7"/>
      <c r="E133" s="7"/>
      <c r="F133" s="7"/>
    </row>
    <row r="134" spans="1:7" x14ac:dyDescent="0.25">
      <c r="A134" s="7" t="s">
        <v>367</v>
      </c>
      <c r="B134" s="7"/>
      <c r="C134" s="7"/>
      <c r="D134" s="7"/>
      <c r="E134" s="41">
        <f>SUM(E136:E138)</f>
        <v>0</v>
      </c>
      <c r="F134" s="7" t="s">
        <v>5</v>
      </c>
    </row>
    <row r="135" spans="1:7" hidden="1" x14ac:dyDescent="0.25">
      <c r="A135" s="22" t="s">
        <v>153</v>
      </c>
      <c r="B135" s="7"/>
      <c r="C135" s="7"/>
      <c r="D135" s="7"/>
      <c r="E135" s="40"/>
      <c r="F135" s="7"/>
    </row>
    <row r="136" spans="1:7" ht="45" hidden="1" customHeight="1" x14ac:dyDescent="0.25">
      <c r="A136" s="212" t="s">
        <v>154</v>
      </c>
      <c r="B136" s="212"/>
      <c r="C136" s="212"/>
      <c r="D136" s="212"/>
      <c r="E136" s="160"/>
      <c r="F136" s="7" t="s">
        <v>3</v>
      </c>
    </row>
    <row r="137" spans="1:7" ht="15" hidden="1" customHeight="1" x14ac:dyDescent="0.25">
      <c r="A137" s="212" t="s">
        <v>312</v>
      </c>
      <c r="B137" s="212"/>
      <c r="C137" s="212"/>
      <c r="D137" s="212"/>
      <c r="E137" s="39"/>
      <c r="F137" s="7" t="s">
        <v>3</v>
      </c>
    </row>
    <row r="138" spans="1:7" hidden="1" x14ac:dyDescent="0.25">
      <c r="A138" s="195" t="s">
        <v>352</v>
      </c>
      <c r="B138" s="195"/>
      <c r="C138" s="195"/>
      <c r="D138" s="195"/>
      <c r="E138" s="39">
        <v>0</v>
      </c>
      <c r="F138" s="7" t="s">
        <v>5</v>
      </c>
      <c r="G138" s="1" t="s">
        <v>201</v>
      </c>
    </row>
    <row r="139" spans="1:7" x14ac:dyDescent="0.25">
      <c r="A139" s="7"/>
      <c r="B139" s="7"/>
      <c r="C139" s="7"/>
      <c r="D139" s="7"/>
      <c r="E139" s="40"/>
      <c r="F139" s="7"/>
    </row>
    <row r="140" spans="1:7" x14ac:dyDescent="0.25">
      <c r="A140" s="7" t="s">
        <v>368</v>
      </c>
      <c r="B140" s="7"/>
      <c r="C140" s="7"/>
      <c r="D140" s="7"/>
      <c r="E140" s="41">
        <f>SUM(E142:E153)</f>
        <v>140314.5</v>
      </c>
      <c r="F140" s="7" t="s">
        <v>5</v>
      </c>
    </row>
    <row r="141" spans="1:7" x14ac:dyDescent="0.25">
      <c r="A141" s="22" t="s">
        <v>153</v>
      </c>
      <c r="B141" s="7"/>
      <c r="C141" s="7"/>
      <c r="D141" s="7"/>
      <c r="E141" s="39"/>
      <c r="F141" s="7"/>
    </row>
    <row r="142" spans="1:7" ht="15" hidden="1" customHeight="1" x14ac:dyDescent="0.25">
      <c r="A142" s="195" t="s">
        <v>353</v>
      </c>
      <c r="B142" s="195"/>
      <c r="C142" s="195"/>
      <c r="D142" s="195"/>
      <c r="E142" s="160">
        <v>0</v>
      </c>
      <c r="F142" s="7" t="s">
        <v>3</v>
      </c>
    </row>
    <row r="143" spans="1:7" hidden="1" x14ac:dyDescent="0.25">
      <c r="A143" s="212" t="s">
        <v>354</v>
      </c>
      <c r="B143" s="212"/>
      <c r="C143" s="212"/>
      <c r="D143" s="212"/>
      <c r="E143" s="160">
        <v>0</v>
      </c>
      <c r="F143" s="7" t="s">
        <v>3</v>
      </c>
    </row>
    <row r="144" spans="1:7" hidden="1" x14ac:dyDescent="0.25">
      <c r="A144" s="212" t="s">
        <v>272</v>
      </c>
      <c r="B144" s="212"/>
      <c r="C144" s="212"/>
      <c r="D144" s="212"/>
      <c r="E144" s="160"/>
      <c r="F144" s="7" t="s">
        <v>3</v>
      </c>
    </row>
    <row r="145" spans="1:6" x14ac:dyDescent="0.25">
      <c r="A145" s="212" t="s">
        <v>373</v>
      </c>
      <c r="B145" s="212"/>
      <c r="C145" s="212"/>
      <c r="D145" s="212"/>
      <c r="E145" s="160">
        <v>7534.51</v>
      </c>
      <c r="F145" s="7" t="s">
        <v>3</v>
      </c>
    </row>
    <row r="146" spans="1:6" hidden="1" x14ac:dyDescent="0.25">
      <c r="A146" s="212" t="s">
        <v>207</v>
      </c>
      <c r="B146" s="212"/>
      <c r="C146" s="212"/>
      <c r="D146" s="212"/>
      <c r="E146" s="160"/>
      <c r="F146" s="7" t="s">
        <v>3</v>
      </c>
    </row>
    <row r="147" spans="1:6" x14ac:dyDescent="0.25">
      <c r="A147" s="212" t="s">
        <v>374</v>
      </c>
      <c r="B147" s="212"/>
      <c r="C147" s="212"/>
      <c r="D147" s="212"/>
      <c r="E147" s="160">
        <v>114453.07</v>
      </c>
      <c r="F147" s="7" t="s">
        <v>3</v>
      </c>
    </row>
    <row r="148" spans="1:6" x14ac:dyDescent="0.25">
      <c r="A148" s="212" t="s">
        <v>376</v>
      </c>
      <c r="B148" s="212"/>
      <c r="C148" s="212"/>
      <c r="D148" s="212"/>
      <c r="E148" s="160">
        <v>2966.12</v>
      </c>
      <c r="F148" s="7" t="s">
        <v>3</v>
      </c>
    </row>
    <row r="149" spans="1:6" ht="15" hidden="1" customHeight="1" x14ac:dyDescent="0.25">
      <c r="A149" s="212" t="s">
        <v>208</v>
      </c>
      <c r="B149" s="212"/>
      <c r="C149" s="212"/>
      <c r="D149" s="212"/>
      <c r="E149" s="160"/>
      <c r="F149" s="7" t="s">
        <v>3</v>
      </c>
    </row>
    <row r="150" spans="1:6" hidden="1" x14ac:dyDescent="0.25">
      <c r="A150" s="212" t="s">
        <v>323</v>
      </c>
      <c r="B150" s="212"/>
      <c r="C150" s="212"/>
      <c r="D150" s="212"/>
      <c r="E150" s="160"/>
      <c r="F150" s="7" t="s">
        <v>3</v>
      </c>
    </row>
    <row r="151" spans="1:6" hidden="1" x14ac:dyDescent="0.25">
      <c r="A151" s="212" t="s">
        <v>227</v>
      </c>
      <c r="B151" s="212"/>
      <c r="C151" s="212"/>
      <c r="D151" s="212"/>
      <c r="E151" s="160"/>
      <c r="F151" s="7" t="s">
        <v>3</v>
      </c>
    </row>
    <row r="152" spans="1:6" ht="15" hidden="1" customHeight="1" x14ac:dyDescent="0.25">
      <c r="A152" s="212" t="s">
        <v>209</v>
      </c>
      <c r="B152" s="212"/>
      <c r="C152" s="212"/>
      <c r="D152" s="212"/>
      <c r="E152" s="39"/>
      <c r="F152" s="7" t="s">
        <v>3</v>
      </c>
    </row>
    <row r="153" spans="1:6" ht="15" customHeight="1" x14ac:dyDescent="0.25">
      <c r="A153" s="212" t="s">
        <v>375</v>
      </c>
      <c r="B153" s="212"/>
      <c r="C153" s="212"/>
      <c r="D153" s="212"/>
      <c r="E153" s="160">
        <v>15360.8</v>
      </c>
      <c r="F153" s="7" t="s">
        <v>3</v>
      </c>
    </row>
    <row r="154" spans="1:6" x14ac:dyDescent="0.25">
      <c r="A154" s="7"/>
      <c r="B154" s="7"/>
      <c r="C154" s="7"/>
      <c r="D154" s="7"/>
      <c r="E154" s="7"/>
      <c r="F154" s="7"/>
    </row>
    <row r="155" spans="1:6" ht="31.5" customHeight="1" x14ac:dyDescent="0.25">
      <c r="A155" s="220" t="s">
        <v>155</v>
      </c>
      <c r="B155" s="220"/>
      <c r="C155" s="220"/>
      <c r="D155" s="220"/>
      <c r="E155" s="220"/>
      <c r="F155" s="220"/>
    </row>
    <row r="156" spans="1:6" ht="15" customHeight="1" x14ac:dyDescent="0.25">
      <c r="A156" s="221" t="s">
        <v>156</v>
      </c>
      <c r="B156" s="222"/>
      <c r="C156" s="222"/>
      <c r="D156" s="223"/>
      <c r="E156" s="227" t="s">
        <v>369</v>
      </c>
      <c r="F156" s="228"/>
    </row>
    <row r="157" spans="1:6" ht="15" customHeight="1" x14ac:dyDescent="0.25">
      <c r="A157" s="224"/>
      <c r="B157" s="225"/>
      <c r="C157" s="225"/>
      <c r="D157" s="226"/>
      <c r="E157" s="37" t="s">
        <v>157</v>
      </c>
      <c r="F157" s="37" t="s">
        <v>158</v>
      </c>
    </row>
    <row r="158" spans="1:6" ht="15" customHeight="1" x14ac:dyDescent="0.25">
      <c r="A158" s="67" t="s">
        <v>159</v>
      </c>
      <c r="B158" s="215" t="s">
        <v>217</v>
      </c>
      <c r="C158" s="216"/>
      <c r="D158" s="217"/>
      <c r="E158" s="67">
        <f>E161+E163+E165+E167+E169+E171+E173+E175</f>
        <v>39.799999999999997</v>
      </c>
      <c r="F158" s="67">
        <f>F161+F163+F165+F167+F169+F171+F173+F175</f>
        <v>30.5</v>
      </c>
    </row>
    <row r="159" spans="1:6" ht="15" customHeight="1" x14ac:dyDescent="0.25">
      <c r="A159" s="67" t="s">
        <v>160</v>
      </c>
      <c r="B159" s="215" t="s">
        <v>218</v>
      </c>
      <c r="C159" s="216"/>
      <c r="D159" s="217"/>
      <c r="E159" s="67">
        <f>E162+E164+E166+E168+E170+E172+E174+E176</f>
        <v>34517.599999999999</v>
      </c>
      <c r="F159" s="67">
        <f>F162+F164+F166+F168+F170+F172+F174+F176</f>
        <v>34517.599999999999</v>
      </c>
    </row>
    <row r="160" spans="1:6" ht="15" customHeight="1" x14ac:dyDescent="0.25">
      <c r="A160" s="68" t="s">
        <v>161</v>
      </c>
      <c r="B160" s="215"/>
      <c r="C160" s="216"/>
      <c r="D160" s="217"/>
      <c r="E160" s="37"/>
      <c r="F160" s="37"/>
    </row>
    <row r="161" spans="1:6" ht="15" customHeight="1" x14ac:dyDescent="0.25">
      <c r="A161" s="218" t="s">
        <v>167</v>
      </c>
      <c r="B161" s="215" t="s">
        <v>217</v>
      </c>
      <c r="C161" s="216"/>
      <c r="D161" s="217"/>
      <c r="E161" s="37">
        <v>1</v>
      </c>
      <c r="F161" s="37">
        <v>1</v>
      </c>
    </row>
    <row r="162" spans="1:6" ht="15" customHeight="1" x14ac:dyDescent="0.25">
      <c r="A162" s="219"/>
      <c r="B162" s="215" t="s">
        <v>218</v>
      </c>
      <c r="C162" s="216"/>
      <c r="D162" s="217"/>
      <c r="E162" s="37">
        <v>3052.6</v>
      </c>
      <c r="F162" s="37">
        <f>E162</f>
        <v>3052.6</v>
      </c>
    </row>
    <row r="163" spans="1:6" ht="15" customHeight="1" x14ac:dyDescent="0.25">
      <c r="A163" s="218" t="s">
        <v>224</v>
      </c>
      <c r="B163" s="215" t="s">
        <v>217</v>
      </c>
      <c r="C163" s="216"/>
      <c r="D163" s="217"/>
      <c r="E163" s="89">
        <v>9.5</v>
      </c>
      <c r="F163" s="89">
        <v>9</v>
      </c>
    </row>
    <row r="164" spans="1:6" ht="15" customHeight="1" x14ac:dyDescent="0.25">
      <c r="A164" s="219"/>
      <c r="B164" s="215" t="s">
        <v>218</v>
      </c>
      <c r="C164" s="216"/>
      <c r="D164" s="217"/>
      <c r="E164" s="89">
        <f>8025.7+2414.1+1229+100-826.4-961.5</f>
        <v>9980.9</v>
      </c>
      <c r="F164" s="89">
        <f>E164</f>
        <v>9980.9</v>
      </c>
    </row>
    <row r="165" spans="1:6" ht="15" customHeight="1" x14ac:dyDescent="0.25">
      <c r="A165" s="218" t="s">
        <v>162</v>
      </c>
      <c r="B165" s="215" t="s">
        <v>217</v>
      </c>
      <c r="C165" s="216"/>
      <c r="D165" s="217"/>
      <c r="E165" s="89">
        <v>1</v>
      </c>
      <c r="F165" s="89">
        <v>1</v>
      </c>
    </row>
    <row r="166" spans="1:6" ht="15" customHeight="1" x14ac:dyDescent="0.25">
      <c r="A166" s="219"/>
      <c r="B166" s="215" t="s">
        <v>218</v>
      </c>
      <c r="C166" s="216"/>
      <c r="D166" s="217"/>
      <c r="E166" s="89">
        <v>826.4</v>
      </c>
      <c r="F166" s="89">
        <f>E166</f>
        <v>826.4</v>
      </c>
    </row>
    <row r="167" spans="1:6" ht="15" customHeight="1" x14ac:dyDescent="0.25">
      <c r="A167" s="218" t="s">
        <v>223</v>
      </c>
      <c r="B167" s="215" t="s">
        <v>217</v>
      </c>
      <c r="C167" s="216"/>
      <c r="D167" s="217"/>
      <c r="E167" s="89">
        <v>2</v>
      </c>
      <c r="F167" s="89">
        <v>1</v>
      </c>
    </row>
    <row r="168" spans="1:6" ht="15" customHeight="1" x14ac:dyDescent="0.25">
      <c r="A168" s="219"/>
      <c r="B168" s="215" t="s">
        <v>218</v>
      </c>
      <c r="C168" s="216"/>
      <c r="D168" s="217"/>
      <c r="E168" s="89">
        <f>738.5+223</f>
        <v>961.5</v>
      </c>
      <c r="F168" s="89">
        <f>E168</f>
        <v>961.5</v>
      </c>
    </row>
    <row r="169" spans="1:6" ht="15" customHeight="1" x14ac:dyDescent="0.25">
      <c r="A169" s="218" t="s">
        <v>221</v>
      </c>
      <c r="B169" s="215" t="s">
        <v>217</v>
      </c>
      <c r="C169" s="216"/>
      <c r="D169" s="217"/>
      <c r="E169" s="37">
        <v>1</v>
      </c>
      <c r="F169" s="37">
        <v>1</v>
      </c>
    </row>
    <row r="170" spans="1:6" ht="15" customHeight="1" x14ac:dyDescent="0.25">
      <c r="A170" s="219"/>
      <c r="B170" s="215" t="s">
        <v>218</v>
      </c>
      <c r="C170" s="216"/>
      <c r="D170" s="217"/>
      <c r="E170" s="37">
        <v>719.2</v>
      </c>
      <c r="F170" s="37">
        <v>719.2</v>
      </c>
    </row>
    <row r="171" spans="1:6" ht="15" hidden="1" customHeight="1" x14ac:dyDescent="0.25">
      <c r="A171" s="218" t="s">
        <v>222</v>
      </c>
      <c r="B171" s="215" t="s">
        <v>217</v>
      </c>
      <c r="C171" s="216"/>
      <c r="D171" s="217"/>
      <c r="E171" s="37">
        <v>0</v>
      </c>
      <c r="F171" s="37">
        <v>0</v>
      </c>
    </row>
    <row r="172" spans="1:6" ht="15" hidden="1" customHeight="1" x14ac:dyDescent="0.25">
      <c r="A172" s="219"/>
      <c r="B172" s="215" t="s">
        <v>218</v>
      </c>
      <c r="C172" s="216"/>
      <c r="D172" s="217"/>
      <c r="E172" s="37">
        <v>0</v>
      </c>
      <c r="F172" s="37">
        <v>0</v>
      </c>
    </row>
    <row r="173" spans="1:6" ht="15" customHeight="1" x14ac:dyDescent="0.25">
      <c r="A173" s="229" t="s">
        <v>163</v>
      </c>
      <c r="B173" s="215" t="s">
        <v>217</v>
      </c>
      <c r="C173" s="216"/>
      <c r="D173" s="217"/>
      <c r="E173" s="37">
        <v>10.5</v>
      </c>
      <c r="F173" s="37">
        <v>7.8</v>
      </c>
    </row>
    <row r="174" spans="1:6" ht="15" customHeight="1" x14ac:dyDescent="0.25">
      <c r="A174" s="230"/>
      <c r="B174" s="215" t="s">
        <v>218</v>
      </c>
      <c r="C174" s="216"/>
      <c r="D174" s="217"/>
      <c r="E174" s="37">
        <v>9513.5</v>
      </c>
      <c r="F174" s="37">
        <f>E174</f>
        <v>9513.5</v>
      </c>
    </row>
    <row r="175" spans="1:6" ht="15" customHeight="1" x14ac:dyDescent="0.25">
      <c r="A175" s="229" t="s">
        <v>164</v>
      </c>
      <c r="B175" s="215" t="s">
        <v>217</v>
      </c>
      <c r="C175" s="216"/>
      <c r="D175" s="217"/>
      <c r="E175" s="37">
        <v>14.8</v>
      </c>
      <c r="F175" s="37">
        <v>9.6999999999999993</v>
      </c>
    </row>
    <row r="176" spans="1:6" ht="15" customHeight="1" x14ac:dyDescent="0.25">
      <c r="A176" s="230"/>
      <c r="B176" s="215" t="s">
        <v>218</v>
      </c>
      <c r="C176" s="216"/>
      <c r="D176" s="217"/>
      <c r="E176" s="37">
        <f>7249.9+24.2+2189.4</f>
        <v>9463.5</v>
      </c>
      <c r="F176" s="37">
        <f>E176</f>
        <v>9463.5</v>
      </c>
    </row>
    <row r="177" spans="1:17" ht="15" customHeight="1" x14ac:dyDescent="0.3">
      <c r="A177" s="69" t="s">
        <v>283</v>
      </c>
      <c r="B177" s="70"/>
      <c r="C177" s="70"/>
      <c r="D177" s="70"/>
      <c r="E177" s="40"/>
      <c r="F177" s="40"/>
    </row>
    <row r="178" spans="1:17" ht="15" customHeight="1" x14ac:dyDescent="0.3">
      <c r="A178" s="69" t="s">
        <v>165</v>
      </c>
      <c r="B178" s="70"/>
      <c r="C178" s="70"/>
      <c r="D178" s="70"/>
      <c r="E178" s="40"/>
      <c r="F178" s="40"/>
    </row>
    <row r="179" spans="1:17" ht="39" customHeight="1" x14ac:dyDescent="0.25">
      <c r="A179" s="71" t="s">
        <v>166</v>
      </c>
      <c r="B179" s="231" t="s">
        <v>326</v>
      </c>
      <c r="C179" s="231"/>
      <c r="D179" s="231"/>
      <c r="E179" s="231"/>
      <c r="F179" s="231"/>
    </row>
    <row r="180" spans="1:17" ht="15" customHeight="1" x14ac:dyDescent="0.3">
      <c r="A180" s="69" t="s">
        <v>170</v>
      </c>
      <c r="B180" s="69"/>
      <c r="C180" s="70"/>
      <c r="D180" s="70"/>
      <c r="E180" s="40"/>
      <c r="F180" s="40"/>
    </row>
    <row r="181" spans="1:17" ht="15" customHeight="1" x14ac:dyDescent="0.3">
      <c r="A181" s="69" t="s">
        <v>168</v>
      </c>
      <c r="B181" s="152" t="s">
        <v>348</v>
      </c>
      <c r="C181" s="70"/>
      <c r="D181" s="70"/>
      <c r="E181" s="40"/>
      <c r="F181" s="40"/>
    </row>
    <row r="182" spans="1:17" ht="15" customHeight="1" x14ac:dyDescent="0.25">
      <c r="A182" s="69" t="s">
        <v>169</v>
      </c>
      <c r="B182" s="152" t="s">
        <v>349</v>
      </c>
      <c r="C182" s="40"/>
      <c r="D182" s="40"/>
      <c r="E182" s="40"/>
      <c r="F182" s="40"/>
    </row>
    <row r="183" spans="1:17" ht="44.4" customHeight="1" x14ac:dyDescent="0.25">
      <c r="A183" s="7"/>
      <c r="B183" s="7"/>
      <c r="C183" s="7"/>
      <c r="D183" s="7"/>
      <c r="E183" s="7"/>
      <c r="F183" s="7"/>
    </row>
    <row r="184" spans="1:17" x14ac:dyDescent="0.25">
      <c r="A184" s="232" t="s">
        <v>195</v>
      </c>
      <c r="B184" s="232"/>
      <c r="C184" s="232"/>
      <c r="D184" s="232"/>
      <c r="E184" s="232"/>
      <c r="F184" s="232"/>
    </row>
    <row r="185" spans="1:17" s="4" customFormat="1" x14ac:dyDescent="0.25">
      <c r="A185" s="23" t="s">
        <v>355</v>
      </c>
      <c r="B185" s="23"/>
      <c r="C185" s="23"/>
      <c r="D185" s="23"/>
      <c r="E185" s="41">
        <f>E187+E190+E206</f>
        <v>202593.85</v>
      </c>
      <c r="F185" s="23" t="s">
        <v>5</v>
      </c>
      <c r="L185" s="3"/>
      <c r="M185" s="3"/>
      <c r="N185" s="3"/>
      <c r="O185" s="3"/>
      <c r="P185" s="3"/>
      <c r="Q185" s="3"/>
    </row>
    <row r="186" spans="1:17" x14ac:dyDescent="0.25">
      <c r="A186" s="22" t="s">
        <v>153</v>
      </c>
      <c r="B186" s="7"/>
      <c r="C186" s="7"/>
      <c r="D186" s="7"/>
      <c r="E186" s="90"/>
      <c r="F186" s="7"/>
    </row>
    <row r="187" spans="1:17" x14ac:dyDescent="0.25">
      <c r="A187" s="7" t="s">
        <v>284</v>
      </c>
      <c r="B187" s="7"/>
      <c r="C187" s="7"/>
      <c r="D187" s="7"/>
      <c r="E187" s="91">
        <v>79589.850000000006</v>
      </c>
      <c r="F187" s="7" t="s">
        <v>3</v>
      </c>
    </row>
    <row r="188" spans="1:17" ht="31.5" hidden="1" customHeight="1" x14ac:dyDescent="0.25">
      <c r="A188" s="233" t="s">
        <v>235</v>
      </c>
      <c r="B188" s="233"/>
      <c r="C188" s="233"/>
      <c r="D188" s="233"/>
      <c r="E188" s="45"/>
      <c r="F188" s="7" t="s">
        <v>3</v>
      </c>
    </row>
    <row r="189" spans="1:17" x14ac:dyDescent="0.25">
      <c r="A189" s="86"/>
      <c r="B189" s="86"/>
      <c r="C189" s="86"/>
      <c r="D189" s="86"/>
      <c r="E189" s="85"/>
      <c r="F189" s="86"/>
    </row>
    <row r="190" spans="1:17" ht="30.75" customHeight="1" x14ac:dyDescent="0.25">
      <c r="A190" s="233" t="s">
        <v>196</v>
      </c>
      <c r="B190" s="233"/>
      <c r="C190" s="233"/>
      <c r="D190" s="233"/>
      <c r="E190" s="91">
        <f>SUM(E192:E204)</f>
        <v>52000</v>
      </c>
      <c r="F190" s="7" t="s">
        <v>3</v>
      </c>
      <c r="H190" s="2"/>
    </row>
    <row r="191" spans="1:17" s="4" customFormat="1" ht="14.4" x14ac:dyDescent="0.3">
      <c r="A191" s="92" t="s">
        <v>153</v>
      </c>
      <c r="B191" s="24"/>
      <c r="C191" s="23"/>
      <c r="D191" s="23"/>
      <c r="E191" s="43"/>
      <c r="F191" s="23"/>
      <c r="L191" s="3"/>
      <c r="M191" s="3"/>
      <c r="N191" s="3"/>
      <c r="O191" s="3"/>
      <c r="P191" s="3"/>
      <c r="Q191" s="3"/>
    </row>
    <row r="192" spans="1:17" s="4" customFormat="1" ht="14.25" hidden="1" customHeight="1" x14ac:dyDescent="0.3">
      <c r="A192" s="212" t="s">
        <v>310</v>
      </c>
      <c r="B192" s="235"/>
      <c r="C192" s="235"/>
      <c r="D192" s="235"/>
      <c r="E192" s="45">
        <v>0</v>
      </c>
      <c r="F192" s="26" t="s">
        <v>5</v>
      </c>
      <c r="L192" s="3"/>
      <c r="M192" s="3"/>
      <c r="N192" s="3"/>
      <c r="O192" s="3"/>
      <c r="P192" s="3"/>
      <c r="Q192" s="3"/>
    </row>
    <row r="193" spans="1:17" s="4" customFormat="1" ht="14.4" hidden="1" x14ac:dyDescent="0.3">
      <c r="A193" s="25" t="s">
        <v>311</v>
      </c>
      <c r="B193" s="24"/>
      <c r="C193" s="23"/>
      <c r="D193" s="23"/>
      <c r="E193" s="44">
        <v>0</v>
      </c>
      <c r="F193" s="26" t="s">
        <v>5</v>
      </c>
      <c r="L193" s="3"/>
      <c r="M193" s="3"/>
      <c r="N193" s="3"/>
      <c r="O193" s="3"/>
      <c r="P193" s="3"/>
      <c r="Q193" s="3"/>
    </row>
    <row r="194" spans="1:17" s="4" customFormat="1" ht="14.4" hidden="1" x14ac:dyDescent="0.3">
      <c r="A194" s="25"/>
      <c r="B194" s="24"/>
      <c r="C194" s="23"/>
      <c r="D194" s="23"/>
      <c r="E194" s="44"/>
      <c r="F194" s="26" t="s">
        <v>5</v>
      </c>
      <c r="L194" s="3"/>
      <c r="M194" s="3"/>
      <c r="N194" s="3"/>
      <c r="O194" s="3"/>
      <c r="P194" s="3"/>
      <c r="Q194" s="3"/>
    </row>
    <row r="195" spans="1:17" s="4" customFormat="1" ht="14.4" hidden="1" x14ac:dyDescent="0.3">
      <c r="A195" s="25" t="s">
        <v>298</v>
      </c>
      <c r="B195" s="24"/>
      <c r="C195" s="23"/>
      <c r="D195" s="23"/>
      <c r="E195" s="44">
        <v>0</v>
      </c>
      <c r="F195" s="26" t="s">
        <v>5</v>
      </c>
      <c r="L195" s="3"/>
      <c r="M195" s="3"/>
      <c r="N195" s="3"/>
      <c r="O195" s="3"/>
      <c r="P195" s="3"/>
      <c r="Q195" s="3"/>
    </row>
    <row r="196" spans="1:17" s="4" customFormat="1" ht="14.4" x14ac:dyDescent="0.3">
      <c r="A196" s="25" t="s">
        <v>377</v>
      </c>
      <c r="B196" s="24"/>
      <c r="C196" s="23"/>
      <c r="D196" s="23"/>
      <c r="E196" s="44">
        <v>52000</v>
      </c>
      <c r="F196" s="26" t="s">
        <v>5</v>
      </c>
      <c r="L196" s="3"/>
      <c r="M196" s="3"/>
      <c r="N196" s="3"/>
      <c r="O196" s="3"/>
      <c r="P196" s="3"/>
      <c r="Q196" s="3"/>
    </row>
    <row r="197" spans="1:17" s="4" customFormat="1" ht="14.4" hidden="1" x14ac:dyDescent="0.3">
      <c r="A197" s="25"/>
      <c r="B197" s="24"/>
      <c r="C197" s="23"/>
      <c r="D197" s="23"/>
      <c r="E197" s="93"/>
      <c r="F197" s="26"/>
      <c r="L197" s="3"/>
      <c r="M197" s="3"/>
      <c r="N197" s="3"/>
      <c r="O197" s="3"/>
      <c r="P197" s="3"/>
      <c r="Q197" s="3"/>
    </row>
    <row r="198" spans="1:17" s="4" customFormat="1" ht="15" hidden="1" customHeight="1" x14ac:dyDescent="0.3">
      <c r="A198" s="25" t="s">
        <v>197</v>
      </c>
      <c r="B198" s="24"/>
      <c r="C198" s="23"/>
      <c r="D198" s="23"/>
      <c r="E198" s="93">
        <v>0</v>
      </c>
      <c r="F198" s="26" t="s">
        <v>5</v>
      </c>
      <c r="L198" s="3"/>
      <c r="M198" s="3"/>
      <c r="N198" s="3"/>
      <c r="O198" s="3"/>
      <c r="P198" s="3"/>
      <c r="Q198" s="3"/>
    </row>
    <row r="199" spans="1:17" s="4" customFormat="1" ht="15" hidden="1" customHeight="1" x14ac:dyDescent="0.3">
      <c r="A199" s="94" t="s">
        <v>198</v>
      </c>
      <c r="B199" s="24"/>
      <c r="C199" s="23"/>
      <c r="D199" s="23"/>
      <c r="E199" s="93">
        <v>0</v>
      </c>
      <c r="F199" s="26" t="s">
        <v>5</v>
      </c>
      <c r="L199" s="3"/>
      <c r="M199" s="3"/>
      <c r="N199" s="3"/>
      <c r="O199" s="3"/>
      <c r="P199" s="3"/>
      <c r="Q199" s="3"/>
    </row>
    <row r="200" spans="1:17" s="4" customFormat="1" ht="28.5" hidden="1" customHeight="1" x14ac:dyDescent="0.3">
      <c r="A200" s="233" t="s">
        <v>250</v>
      </c>
      <c r="B200" s="235"/>
      <c r="C200" s="235"/>
      <c r="D200" s="235"/>
      <c r="E200" s="93"/>
      <c r="F200" s="26"/>
      <c r="L200" s="3"/>
      <c r="M200" s="3"/>
      <c r="N200" s="3"/>
      <c r="O200" s="3"/>
      <c r="P200" s="3"/>
      <c r="Q200" s="3"/>
    </row>
    <row r="201" spans="1:17" s="4" customFormat="1" ht="14.4" hidden="1" x14ac:dyDescent="0.3">
      <c r="A201" s="25" t="s">
        <v>328</v>
      </c>
      <c r="B201" s="24"/>
      <c r="C201" s="23"/>
      <c r="D201" s="23"/>
      <c r="E201" s="44"/>
      <c r="F201" s="26" t="s">
        <v>5</v>
      </c>
      <c r="L201" s="3"/>
      <c r="M201" s="3"/>
      <c r="N201" s="3"/>
      <c r="O201" s="3"/>
      <c r="P201" s="3"/>
      <c r="Q201" s="3"/>
    </row>
    <row r="202" spans="1:17" s="4" customFormat="1" ht="14.4" hidden="1" x14ac:dyDescent="0.3">
      <c r="A202" s="25" t="s">
        <v>299</v>
      </c>
      <c r="B202" s="24"/>
      <c r="C202" s="23"/>
      <c r="D202" s="23"/>
      <c r="E202" s="44"/>
      <c r="F202" s="26" t="s">
        <v>5</v>
      </c>
      <c r="G202" s="7"/>
      <c r="L202" s="3"/>
      <c r="M202" s="3"/>
      <c r="N202" s="3"/>
      <c r="O202" s="3"/>
      <c r="P202" s="3"/>
      <c r="Q202" s="3"/>
    </row>
    <row r="203" spans="1:17" s="4" customFormat="1" ht="14.4" hidden="1" x14ac:dyDescent="0.3">
      <c r="A203" s="25" t="s">
        <v>240</v>
      </c>
      <c r="B203" s="24"/>
      <c r="C203" s="23"/>
      <c r="D203" s="23"/>
      <c r="E203" s="93">
        <v>0</v>
      </c>
      <c r="F203" s="26" t="s">
        <v>5</v>
      </c>
      <c r="G203" s="7"/>
      <c r="L203" s="3"/>
      <c r="M203" s="3"/>
      <c r="N203" s="3"/>
      <c r="O203" s="3"/>
      <c r="P203" s="3"/>
      <c r="Q203" s="3"/>
    </row>
    <row r="204" spans="1:17" s="4" customFormat="1" ht="14.4" hidden="1" x14ac:dyDescent="0.3">
      <c r="A204" s="25" t="s">
        <v>327</v>
      </c>
      <c r="B204" s="24"/>
      <c r="C204" s="23"/>
      <c r="D204" s="23"/>
      <c r="E204" s="44"/>
      <c r="F204" s="26" t="s">
        <v>5</v>
      </c>
      <c r="G204" s="7"/>
      <c r="L204" s="3"/>
      <c r="M204" s="3"/>
      <c r="N204" s="3"/>
      <c r="O204" s="3"/>
      <c r="P204" s="3"/>
      <c r="Q204" s="3"/>
    </row>
    <row r="205" spans="1:17" s="4" customFormat="1" ht="14.4" x14ac:dyDescent="0.3">
      <c r="A205" s="25"/>
      <c r="B205" s="24"/>
      <c r="C205" s="23"/>
      <c r="D205" s="23"/>
      <c r="E205" s="93"/>
      <c r="F205" s="26"/>
      <c r="L205" s="3"/>
      <c r="M205" s="3"/>
      <c r="N205" s="3"/>
      <c r="O205" s="3"/>
      <c r="P205" s="3"/>
      <c r="Q205" s="3"/>
    </row>
    <row r="206" spans="1:17" ht="34.5" customHeight="1" x14ac:dyDescent="0.25">
      <c r="A206" s="233" t="s">
        <v>199</v>
      </c>
      <c r="B206" s="233"/>
      <c r="C206" s="233"/>
      <c r="D206" s="233"/>
      <c r="E206" s="91">
        <f>SUM(E208:E211)</f>
        <v>71004</v>
      </c>
      <c r="F206" s="7" t="s">
        <v>3</v>
      </c>
    </row>
    <row r="207" spans="1:17" ht="15" customHeight="1" x14ac:dyDescent="0.3">
      <c r="A207" s="92" t="s">
        <v>153</v>
      </c>
      <c r="B207" s="24"/>
      <c r="C207" s="23"/>
      <c r="D207" s="23"/>
      <c r="E207" s="43"/>
      <c r="F207" s="23"/>
    </row>
    <row r="208" spans="1:17" ht="31.5" customHeight="1" x14ac:dyDescent="0.25">
      <c r="A208" s="233" t="s">
        <v>280</v>
      </c>
      <c r="B208" s="233"/>
      <c r="C208" s="233"/>
      <c r="D208" s="233"/>
      <c r="E208" s="44"/>
      <c r="F208" s="26"/>
    </row>
    <row r="209" spans="1:17" ht="15" customHeight="1" x14ac:dyDescent="0.25">
      <c r="A209" s="86" t="s">
        <v>174</v>
      </c>
      <c r="B209" s="86"/>
      <c r="C209" s="86"/>
      <c r="D209" s="86"/>
      <c r="E209" s="44">
        <v>49514.75</v>
      </c>
      <c r="F209" s="26" t="s">
        <v>5</v>
      </c>
    </row>
    <row r="210" spans="1:17" ht="15" customHeight="1" x14ac:dyDescent="0.25">
      <c r="A210" s="86" t="s">
        <v>175</v>
      </c>
      <c r="B210" s="86"/>
      <c r="C210" s="86"/>
      <c r="D210" s="86"/>
      <c r="E210" s="44">
        <f>21220.61+268.64</f>
        <v>21489.25</v>
      </c>
      <c r="F210" s="26" t="s">
        <v>5</v>
      </c>
    </row>
    <row r="211" spans="1:17" s="4" customFormat="1" ht="14.4" hidden="1" x14ac:dyDescent="0.3">
      <c r="A211" s="25" t="s">
        <v>322</v>
      </c>
      <c r="B211" s="24"/>
      <c r="C211" s="23"/>
      <c r="D211" s="23"/>
      <c r="E211" s="44">
        <v>0</v>
      </c>
      <c r="F211" s="26" t="s">
        <v>5</v>
      </c>
      <c r="L211" s="3"/>
      <c r="M211" s="3"/>
      <c r="N211" s="3"/>
      <c r="O211" s="3"/>
      <c r="P211" s="3"/>
      <c r="Q211" s="3"/>
    </row>
    <row r="212" spans="1:17" ht="26.25" customHeight="1" x14ac:dyDescent="0.25">
      <c r="A212" s="7"/>
      <c r="B212" s="7"/>
      <c r="C212" s="7"/>
      <c r="D212" s="7"/>
      <c r="E212" s="7"/>
      <c r="F212" s="7"/>
    </row>
    <row r="213" spans="1:17" x14ac:dyDescent="0.25">
      <c r="A213" s="232" t="s">
        <v>171</v>
      </c>
      <c r="B213" s="232"/>
      <c r="C213" s="232"/>
      <c r="D213" s="232"/>
      <c r="E213" s="232"/>
      <c r="F213" s="232"/>
    </row>
    <row r="214" spans="1:17" s="4" customFormat="1" x14ac:dyDescent="0.25">
      <c r="A214" s="23" t="s">
        <v>355</v>
      </c>
      <c r="B214" s="23"/>
      <c r="C214" s="23"/>
      <c r="D214" s="23"/>
      <c r="E214" s="41">
        <f>E216+E219+E222+E242+E238</f>
        <v>5367410.0299999993</v>
      </c>
      <c r="F214" s="23" t="s">
        <v>5</v>
      </c>
      <c r="L214" s="3"/>
      <c r="M214" s="3"/>
      <c r="N214" s="3"/>
      <c r="O214" s="3"/>
      <c r="P214" s="3"/>
      <c r="Q214" s="3"/>
    </row>
    <row r="215" spans="1:17" x14ac:dyDescent="0.25">
      <c r="A215" s="22" t="s">
        <v>153</v>
      </c>
      <c r="B215" s="7"/>
      <c r="C215" s="7"/>
      <c r="D215" s="7"/>
      <c r="E215" s="90"/>
      <c r="F215" s="7"/>
    </row>
    <row r="216" spans="1:17" x14ac:dyDescent="0.25">
      <c r="A216" s="95" t="s">
        <v>173</v>
      </c>
      <c r="B216" s="40"/>
      <c r="C216" s="40"/>
      <c r="D216" s="40"/>
      <c r="E216" s="43">
        <f>E95</f>
        <v>804835.56</v>
      </c>
      <c r="F216" s="23" t="s">
        <v>3</v>
      </c>
    </row>
    <row r="217" spans="1:17" ht="45" customHeight="1" x14ac:dyDescent="0.25">
      <c r="A217" s="161" t="s">
        <v>356</v>
      </c>
      <c r="B217" s="161"/>
      <c r="C217" s="161"/>
      <c r="D217" s="161"/>
      <c r="E217" s="91"/>
      <c r="F217" s="7"/>
    </row>
    <row r="218" spans="1:17" x14ac:dyDescent="0.25">
      <c r="A218" s="85"/>
      <c r="B218" s="85"/>
      <c r="C218" s="85"/>
      <c r="D218" s="85"/>
      <c r="E218" s="85"/>
      <c r="F218" s="86"/>
    </row>
    <row r="219" spans="1:17" hidden="1" x14ac:dyDescent="0.25">
      <c r="A219" s="95" t="s">
        <v>321</v>
      </c>
      <c r="B219" s="40"/>
      <c r="C219" s="40"/>
      <c r="D219" s="40"/>
      <c r="E219" s="43">
        <f>E96</f>
        <v>0</v>
      </c>
      <c r="F219" s="23" t="s">
        <v>3</v>
      </c>
    </row>
    <row r="220" spans="1:17" ht="17.25" hidden="1" customHeight="1" x14ac:dyDescent="0.25">
      <c r="A220" s="161" t="s">
        <v>350</v>
      </c>
      <c r="B220" s="161"/>
      <c r="C220" s="161"/>
      <c r="D220" s="161"/>
      <c r="E220" s="91"/>
      <c r="F220" s="7"/>
    </row>
    <row r="221" spans="1:17" hidden="1" x14ac:dyDescent="0.25">
      <c r="A221" s="85"/>
      <c r="B221" s="85"/>
      <c r="C221" s="85"/>
      <c r="D221" s="85"/>
      <c r="E221" s="85"/>
      <c r="F221" s="86"/>
    </row>
    <row r="222" spans="1:17" ht="15" customHeight="1" x14ac:dyDescent="0.25">
      <c r="A222" s="234" t="s">
        <v>378</v>
      </c>
      <c r="B222" s="234"/>
      <c r="C222" s="234"/>
      <c r="D222" s="234"/>
      <c r="E222" s="43">
        <f>E224+E238</f>
        <v>4290889.8999999994</v>
      </c>
      <c r="F222" s="23" t="s">
        <v>3</v>
      </c>
    </row>
    <row r="223" spans="1:17" ht="30" customHeight="1" x14ac:dyDescent="0.25">
      <c r="A223" s="161" t="s">
        <v>392</v>
      </c>
      <c r="B223" s="161"/>
      <c r="C223" s="161"/>
      <c r="D223" s="161"/>
      <c r="E223" s="161"/>
      <c r="F223" s="7"/>
    </row>
    <row r="224" spans="1:17" ht="30" customHeight="1" x14ac:dyDescent="0.25">
      <c r="A224" s="236" t="s">
        <v>379</v>
      </c>
      <c r="B224" s="236"/>
      <c r="C224" s="236"/>
      <c r="D224" s="236"/>
      <c r="E224" s="96">
        <f>SUM(E226:E236)</f>
        <v>4290889.8999999994</v>
      </c>
      <c r="F224" s="7" t="s">
        <v>3</v>
      </c>
    </row>
    <row r="225" spans="1:7" x14ac:dyDescent="0.25">
      <c r="A225" s="85" t="s">
        <v>153</v>
      </c>
      <c r="B225" s="85"/>
      <c r="C225" s="85"/>
      <c r="D225" s="85"/>
      <c r="E225" s="85"/>
      <c r="F225" s="86"/>
    </row>
    <row r="226" spans="1:7" ht="15.75" customHeight="1" x14ac:dyDescent="0.25">
      <c r="A226" s="195" t="s">
        <v>285</v>
      </c>
      <c r="B226" s="195"/>
      <c r="C226" s="195"/>
      <c r="D226" s="195"/>
      <c r="E226" s="45">
        <v>2308925</v>
      </c>
      <c r="F226" s="26" t="s">
        <v>3</v>
      </c>
      <c r="G226" s="23"/>
    </row>
    <row r="227" spans="1:7" ht="15.75" hidden="1" customHeight="1" x14ac:dyDescent="0.25">
      <c r="A227" s="195" t="s">
        <v>315</v>
      </c>
      <c r="B227" s="195"/>
      <c r="C227" s="195"/>
      <c r="D227" s="195"/>
      <c r="E227" s="45">
        <v>0</v>
      </c>
      <c r="F227" s="26" t="s">
        <v>3</v>
      </c>
      <c r="G227" s="23"/>
    </row>
    <row r="228" spans="1:7" ht="15.75" customHeight="1" x14ac:dyDescent="0.25">
      <c r="A228" s="195" t="s">
        <v>271</v>
      </c>
      <c r="B228" s="195"/>
      <c r="C228" s="195"/>
      <c r="D228" s="195"/>
      <c r="E228" s="45">
        <v>1392000</v>
      </c>
      <c r="F228" s="26" t="s">
        <v>3</v>
      </c>
      <c r="G228" s="23"/>
    </row>
    <row r="229" spans="1:7" ht="15.75" customHeight="1" x14ac:dyDescent="0.25">
      <c r="A229" s="195" t="s">
        <v>381</v>
      </c>
      <c r="B229" s="195"/>
      <c r="C229" s="195"/>
      <c r="D229" s="195"/>
      <c r="E229" s="45">
        <v>437642.01</v>
      </c>
      <c r="F229" s="26" t="s">
        <v>3</v>
      </c>
      <c r="G229" s="23"/>
    </row>
    <row r="230" spans="1:7" ht="15.75" customHeight="1" x14ac:dyDescent="0.25">
      <c r="A230" s="161" t="s">
        <v>300</v>
      </c>
      <c r="B230" s="161"/>
      <c r="C230" s="161"/>
      <c r="D230" s="161"/>
      <c r="E230" s="45">
        <v>95981.89</v>
      </c>
      <c r="F230" s="26" t="s">
        <v>3</v>
      </c>
      <c r="G230" s="23"/>
    </row>
    <row r="231" spans="1:7" ht="15.75" hidden="1" customHeight="1" x14ac:dyDescent="0.25">
      <c r="A231" s="161" t="s">
        <v>314</v>
      </c>
      <c r="B231" s="161"/>
      <c r="C231" s="161"/>
      <c r="D231" s="161"/>
      <c r="E231" s="45">
        <v>0</v>
      </c>
      <c r="F231" s="26" t="s">
        <v>3</v>
      </c>
      <c r="G231" s="23"/>
    </row>
    <row r="232" spans="1:7" ht="15.75" hidden="1" customHeight="1" x14ac:dyDescent="0.3">
      <c r="A232" s="195" t="s">
        <v>263</v>
      </c>
      <c r="B232" s="237"/>
      <c r="C232" s="237"/>
      <c r="D232" s="237"/>
      <c r="E232" s="45"/>
      <c r="F232" s="26" t="s">
        <v>3</v>
      </c>
      <c r="G232" s="23"/>
    </row>
    <row r="233" spans="1:7" ht="15.75" hidden="1" customHeight="1" x14ac:dyDescent="0.25">
      <c r="A233" s="195" t="s">
        <v>329</v>
      </c>
      <c r="B233" s="195"/>
      <c r="C233" s="195"/>
      <c r="D233" s="195"/>
      <c r="E233" s="45"/>
      <c r="F233" s="26" t="s">
        <v>3</v>
      </c>
      <c r="G233" s="23"/>
    </row>
    <row r="234" spans="1:7" ht="15.75" hidden="1" customHeight="1" x14ac:dyDescent="0.25">
      <c r="A234" s="195" t="s">
        <v>313</v>
      </c>
      <c r="B234" s="195"/>
      <c r="C234" s="195"/>
      <c r="D234" s="195"/>
      <c r="E234" s="45">
        <v>0</v>
      </c>
      <c r="F234" s="26" t="s">
        <v>3</v>
      </c>
      <c r="G234" s="23"/>
    </row>
    <row r="235" spans="1:7" x14ac:dyDescent="0.25">
      <c r="A235" s="161" t="s">
        <v>351</v>
      </c>
      <c r="B235" s="161"/>
      <c r="C235" s="161"/>
      <c r="D235" s="161"/>
      <c r="E235" s="45">
        <v>56341</v>
      </c>
      <c r="F235" s="26" t="s">
        <v>3</v>
      </c>
      <c r="G235" s="4"/>
    </row>
    <row r="236" spans="1:7" ht="16.5" hidden="1" customHeight="1" x14ac:dyDescent="0.25">
      <c r="A236" s="233" t="s">
        <v>330</v>
      </c>
      <c r="B236" s="233"/>
      <c r="C236" s="233"/>
      <c r="D236" s="233"/>
      <c r="E236" s="45"/>
      <c r="F236" s="26" t="s">
        <v>3</v>
      </c>
      <c r="G236" s="4"/>
    </row>
    <row r="237" spans="1:7" ht="15.75" customHeight="1" x14ac:dyDescent="0.3">
      <c r="A237" s="212"/>
      <c r="B237" s="235"/>
      <c r="C237" s="235"/>
      <c r="D237" s="235"/>
      <c r="E237" s="97"/>
      <c r="F237" s="26"/>
      <c r="G237" s="4"/>
    </row>
    <row r="238" spans="1:7" ht="67.5" hidden="1" customHeight="1" x14ac:dyDescent="0.3">
      <c r="A238" s="239" t="s">
        <v>258</v>
      </c>
      <c r="B238" s="164"/>
      <c r="C238" s="164"/>
      <c r="D238" s="164"/>
      <c r="E238" s="98">
        <f>E239+E240</f>
        <v>0</v>
      </c>
      <c r="F238" s="86" t="s">
        <v>3</v>
      </c>
    </row>
    <row r="239" spans="1:7" ht="14.4" hidden="1" x14ac:dyDescent="0.3">
      <c r="A239" s="86" t="s">
        <v>174</v>
      </c>
      <c r="B239" s="99"/>
      <c r="C239" s="99"/>
      <c r="D239" s="88"/>
      <c r="E239" s="97"/>
      <c r="F239" s="100" t="s">
        <v>3</v>
      </c>
    </row>
    <row r="240" spans="1:7" hidden="1" x14ac:dyDescent="0.25">
      <c r="A240" s="86" t="s">
        <v>175</v>
      </c>
      <c r="B240" s="88"/>
      <c r="C240" s="88"/>
      <c r="D240" s="88"/>
      <c r="E240" s="97"/>
      <c r="F240" s="100" t="s">
        <v>3</v>
      </c>
    </row>
    <row r="241" spans="1:17" ht="15.75" hidden="1" customHeight="1" x14ac:dyDescent="0.3">
      <c r="A241" s="86"/>
      <c r="B241" s="101"/>
      <c r="C241" s="101"/>
      <c r="D241" s="101"/>
      <c r="E241" s="97"/>
      <c r="F241" s="26"/>
      <c r="G241" s="4"/>
    </row>
    <row r="242" spans="1:17" x14ac:dyDescent="0.25">
      <c r="A242" s="238" t="s">
        <v>380</v>
      </c>
      <c r="B242" s="238"/>
      <c r="C242" s="238"/>
      <c r="D242" s="238"/>
      <c r="E242" s="43">
        <f>E98</f>
        <v>271684.57</v>
      </c>
      <c r="F242" s="23" t="s">
        <v>3</v>
      </c>
    </row>
    <row r="243" spans="1:17" ht="30" customHeight="1" x14ac:dyDescent="0.25">
      <c r="A243" s="233" t="s">
        <v>301</v>
      </c>
      <c r="B243" s="233"/>
      <c r="C243" s="233"/>
      <c r="D243" s="233"/>
      <c r="E243" s="86"/>
      <c r="F243" s="86"/>
    </row>
    <row r="244" spans="1:17" x14ac:dyDescent="0.25">
      <c r="A244" s="7"/>
      <c r="B244" s="7"/>
      <c r="C244" s="7"/>
      <c r="D244" s="7"/>
      <c r="E244" s="7"/>
      <c r="F244" s="7"/>
    </row>
    <row r="245" spans="1:17" x14ac:dyDescent="0.25">
      <c r="A245" s="7"/>
      <c r="B245" s="7"/>
      <c r="C245" s="7"/>
      <c r="D245" s="7"/>
      <c r="E245" s="7"/>
      <c r="F245" s="7"/>
    </row>
    <row r="246" spans="1:17" x14ac:dyDescent="0.25">
      <c r="A246" s="232" t="s">
        <v>176</v>
      </c>
      <c r="B246" s="232"/>
      <c r="C246" s="232"/>
      <c r="D246" s="232"/>
      <c r="E246" s="232"/>
      <c r="F246" s="232"/>
    </row>
    <row r="247" spans="1:17" s="4" customFormat="1" x14ac:dyDescent="0.25">
      <c r="A247" s="23" t="s">
        <v>355</v>
      </c>
      <c r="B247" s="23"/>
      <c r="C247" s="23"/>
      <c r="D247" s="23"/>
      <c r="E247" s="41">
        <f>E249+E275+E284+E289</f>
        <v>6207991.0299999993</v>
      </c>
      <c r="F247" s="23" t="s">
        <v>5</v>
      </c>
      <c r="H247" s="3"/>
      <c r="L247" s="3"/>
      <c r="M247" s="3"/>
      <c r="N247" s="3"/>
      <c r="O247" s="3"/>
      <c r="P247" s="3"/>
      <c r="Q247" s="3"/>
    </row>
    <row r="248" spans="1:17" x14ac:dyDescent="0.25">
      <c r="A248" s="22" t="s">
        <v>153</v>
      </c>
      <c r="B248" s="7"/>
      <c r="C248" s="7"/>
      <c r="D248" s="7"/>
      <c r="E248" s="90"/>
      <c r="F248" s="7"/>
    </row>
    <row r="249" spans="1:17" s="4" customFormat="1" x14ac:dyDescent="0.25">
      <c r="A249" s="102" t="s">
        <v>177</v>
      </c>
      <c r="B249" s="23"/>
      <c r="C249" s="23"/>
      <c r="D249" s="23"/>
      <c r="E249" s="43">
        <f>E251+E254+E257</f>
        <v>270698.76</v>
      </c>
      <c r="F249" s="23" t="s">
        <v>3</v>
      </c>
      <c r="L249" s="3"/>
      <c r="M249" s="3"/>
      <c r="N249" s="3"/>
      <c r="O249" s="3"/>
      <c r="P249" s="3"/>
      <c r="Q249" s="3"/>
    </row>
    <row r="250" spans="1:17" x14ac:dyDescent="0.25">
      <c r="A250" s="233" t="s">
        <v>178</v>
      </c>
      <c r="B250" s="233"/>
      <c r="C250" s="233"/>
      <c r="D250" s="233"/>
      <c r="E250" s="91"/>
      <c r="F250" s="7"/>
    </row>
    <row r="251" spans="1:17" ht="33" hidden="1" customHeight="1" x14ac:dyDescent="0.25">
      <c r="A251" s="233" t="s">
        <v>182</v>
      </c>
      <c r="B251" s="233"/>
      <c r="C251" s="233"/>
      <c r="D251" s="233"/>
      <c r="E251" s="91">
        <f>SUM(E252:E253)</f>
        <v>0</v>
      </c>
      <c r="F251" s="26" t="s">
        <v>3</v>
      </c>
    </row>
    <row r="252" spans="1:17" ht="15" hidden="1" customHeight="1" x14ac:dyDescent="0.25">
      <c r="A252" s="86" t="s">
        <v>179</v>
      </c>
      <c r="B252" s="86"/>
      <c r="C252" s="86"/>
      <c r="D252" s="86"/>
      <c r="E252" s="45">
        <v>0</v>
      </c>
      <c r="F252" s="26" t="s">
        <v>3</v>
      </c>
    </row>
    <row r="253" spans="1:17" ht="14.25" hidden="1" customHeight="1" x14ac:dyDescent="0.25">
      <c r="A253" s="233" t="s">
        <v>180</v>
      </c>
      <c r="B253" s="233"/>
      <c r="C253" s="86"/>
      <c r="D253" s="86"/>
      <c r="E253" s="45">
        <v>0</v>
      </c>
      <c r="F253" s="26" t="s">
        <v>3</v>
      </c>
    </row>
    <row r="254" spans="1:17" ht="33.75" hidden="1" customHeight="1" x14ac:dyDescent="0.25">
      <c r="A254" s="233" t="s">
        <v>242</v>
      </c>
      <c r="B254" s="233"/>
      <c r="C254" s="233"/>
      <c r="D254" s="233"/>
      <c r="E254" s="91">
        <f>SUM(E255:E256)</f>
        <v>0</v>
      </c>
      <c r="F254" s="26" t="s">
        <v>3</v>
      </c>
    </row>
    <row r="255" spans="1:17" ht="15.75" hidden="1" customHeight="1" x14ac:dyDescent="0.25">
      <c r="A255" s="86" t="s">
        <v>241</v>
      </c>
      <c r="B255" s="86"/>
      <c r="C255" s="86"/>
      <c r="D255" s="86"/>
      <c r="E255" s="45"/>
      <c r="F255" s="26" t="s">
        <v>3</v>
      </c>
    </row>
    <row r="256" spans="1:17" ht="15" hidden="1" customHeight="1" x14ac:dyDescent="0.25">
      <c r="A256" s="233" t="s">
        <v>180</v>
      </c>
      <c r="B256" s="233"/>
      <c r="C256" s="86"/>
      <c r="D256" s="86"/>
      <c r="E256" s="45">
        <v>0</v>
      </c>
      <c r="F256" s="26" t="s">
        <v>3</v>
      </c>
    </row>
    <row r="257" spans="1:6" x14ac:dyDescent="0.25">
      <c r="A257" s="233" t="s">
        <v>243</v>
      </c>
      <c r="B257" s="233"/>
      <c r="C257" s="233"/>
      <c r="D257" s="233"/>
      <c r="E257" s="91">
        <f>SUM(E258:E272)</f>
        <v>270698.76</v>
      </c>
      <c r="F257" s="26" t="s">
        <v>3</v>
      </c>
    </row>
    <row r="258" spans="1:6" x14ac:dyDescent="0.25">
      <c r="A258" s="233" t="s">
        <v>286</v>
      </c>
      <c r="B258" s="233"/>
      <c r="C258" s="233"/>
      <c r="D258" s="233"/>
      <c r="E258" s="45">
        <v>35.42</v>
      </c>
      <c r="F258" s="26" t="s">
        <v>3</v>
      </c>
    </row>
    <row r="259" spans="1:6" ht="29.25" hidden="1" customHeight="1" x14ac:dyDescent="0.25">
      <c r="A259" s="233" t="s">
        <v>181</v>
      </c>
      <c r="B259" s="233"/>
      <c r="C259" s="233"/>
      <c r="D259" s="233"/>
      <c r="E259" s="45"/>
      <c r="F259" s="26" t="s">
        <v>3</v>
      </c>
    </row>
    <row r="260" spans="1:6" hidden="1" x14ac:dyDescent="0.25">
      <c r="A260" s="233" t="s">
        <v>287</v>
      </c>
      <c r="B260" s="233"/>
      <c r="C260" s="233"/>
      <c r="D260" s="233"/>
      <c r="E260" s="45"/>
      <c r="F260" s="26" t="s">
        <v>3</v>
      </c>
    </row>
    <row r="261" spans="1:6" ht="27.75" hidden="1" customHeight="1" x14ac:dyDescent="0.25">
      <c r="A261" s="233" t="s">
        <v>244</v>
      </c>
      <c r="B261" s="233"/>
      <c r="C261" s="233"/>
      <c r="D261" s="233"/>
      <c r="E261" s="45"/>
      <c r="F261" s="26" t="s">
        <v>3</v>
      </c>
    </row>
    <row r="262" spans="1:6" ht="31.5" customHeight="1" x14ac:dyDescent="0.25">
      <c r="A262" s="233" t="s">
        <v>259</v>
      </c>
      <c r="B262" s="233"/>
      <c r="C262" s="233"/>
      <c r="D262" s="233"/>
      <c r="E262" s="45">
        <v>200188.34</v>
      </c>
      <c r="F262" s="26" t="s">
        <v>3</v>
      </c>
    </row>
    <row r="263" spans="1:6" ht="31.5" hidden="1" customHeight="1" x14ac:dyDescent="0.25">
      <c r="A263" s="233" t="s">
        <v>256</v>
      </c>
      <c r="B263" s="233"/>
      <c r="C263" s="233"/>
      <c r="D263" s="233"/>
      <c r="E263" s="45"/>
      <c r="F263" s="26" t="s">
        <v>3</v>
      </c>
    </row>
    <row r="264" spans="1:6" ht="17.25" customHeight="1" x14ac:dyDescent="0.25">
      <c r="A264" s="233" t="s">
        <v>302</v>
      </c>
      <c r="B264" s="233"/>
      <c r="C264" s="233"/>
      <c r="D264" s="233"/>
      <c r="E264" s="45">
        <v>8125</v>
      </c>
      <c r="F264" s="26" t="s">
        <v>3</v>
      </c>
    </row>
    <row r="265" spans="1:6" ht="41.25" hidden="1" customHeight="1" x14ac:dyDescent="0.25">
      <c r="A265" s="233" t="s">
        <v>331</v>
      </c>
      <c r="B265" s="233"/>
      <c r="C265" s="233"/>
      <c r="D265" s="233"/>
      <c r="E265" s="45"/>
      <c r="F265" s="26" t="s">
        <v>3</v>
      </c>
    </row>
    <row r="266" spans="1:6" x14ac:dyDescent="0.25">
      <c r="A266" s="233" t="s">
        <v>245</v>
      </c>
      <c r="B266" s="233"/>
      <c r="C266" s="233"/>
      <c r="D266" s="233"/>
      <c r="E266" s="45">
        <v>61350</v>
      </c>
      <c r="F266" s="26" t="s">
        <v>3</v>
      </c>
    </row>
    <row r="267" spans="1:6" ht="15.75" hidden="1" customHeight="1" x14ac:dyDescent="0.25">
      <c r="A267" s="233" t="s">
        <v>316</v>
      </c>
      <c r="B267" s="233"/>
      <c r="C267" s="233"/>
      <c r="D267" s="233"/>
      <c r="E267" s="45"/>
      <c r="F267" s="26" t="s">
        <v>3</v>
      </c>
    </row>
    <row r="268" spans="1:6" ht="16.5" hidden="1" customHeight="1" x14ac:dyDescent="0.25">
      <c r="A268" s="233" t="s">
        <v>332</v>
      </c>
      <c r="B268" s="233"/>
      <c r="C268" s="233"/>
      <c r="D268" s="233"/>
      <c r="E268" s="45"/>
      <c r="F268" s="26" t="s">
        <v>3</v>
      </c>
    </row>
    <row r="269" spans="1:6" x14ac:dyDescent="0.25">
      <c r="A269" s="233" t="s">
        <v>333</v>
      </c>
      <c r="B269" s="233"/>
      <c r="C269" s="233"/>
      <c r="D269" s="233"/>
      <c r="E269" s="45">
        <v>1000</v>
      </c>
      <c r="F269" s="26" t="s">
        <v>3</v>
      </c>
    </row>
    <row r="270" spans="1:6" ht="19.5" hidden="1" customHeight="1" x14ac:dyDescent="0.25">
      <c r="A270" s="233" t="s">
        <v>245</v>
      </c>
      <c r="B270" s="233"/>
      <c r="C270" s="233"/>
      <c r="D270" s="233"/>
      <c r="E270" s="45"/>
      <c r="F270" s="26" t="s">
        <v>3</v>
      </c>
    </row>
    <row r="271" spans="1:6" ht="29.25" hidden="1" customHeight="1" x14ac:dyDescent="0.25">
      <c r="A271" s="233" t="s">
        <v>303</v>
      </c>
      <c r="B271" s="233"/>
      <c r="C271" s="233"/>
      <c r="D271" s="233"/>
      <c r="E271" s="45"/>
      <c r="F271" s="26" t="s">
        <v>3</v>
      </c>
    </row>
    <row r="272" spans="1:6" ht="59.25" hidden="1" customHeight="1" x14ac:dyDescent="0.25">
      <c r="A272" s="233" t="s">
        <v>246</v>
      </c>
      <c r="B272" s="233"/>
      <c r="C272" s="233"/>
      <c r="D272" s="233"/>
      <c r="E272" s="97"/>
      <c r="F272" s="26" t="s">
        <v>3</v>
      </c>
    </row>
    <row r="273" spans="1:17" x14ac:dyDescent="0.25">
      <c r="A273" s="88"/>
      <c r="B273" s="88"/>
      <c r="C273" s="88"/>
      <c r="D273" s="88"/>
      <c r="E273" s="97"/>
      <c r="F273" s="26"/>
    </row>
    <row r="274" spans="1:17" s="4" customFormat="1" x14ac:dyDescent="0.25">
      <c r="A274" s="102" t="s">
        <v>251</v>
      </c>
      <c r="B274" s="23"/>
      <c r="C274" s="23"/>
      <c r="D274" s="23"/>
      <c r="E274" s="43">
        <f>E275</f>
        <v>2294349.58</v>
      </c>
      <c r="F274" s="23" t="s">
        <v>3</v>
      </c>
      <c r="L274" s="3"/>
      <c r="M274" s="3"/>
      <c r="N274" s="3"/>
      <c r="O274" s="3"/>
      <c r="P274" s="3"/>
      <c r="Q274" s="3"/>
    </row>
    <row r="275" spans="1:17" s="4" customFormat="1" ht="30.75" customHeight="1" x14ac:dyDescent="0.25">
      <c r="A275" s="233" t="s">
        <v>382</v>
      </c>
      <c r="B275" s="233"/>
      <c r="C275" s="233"/>
      <c r="D275" s="233"/>
      <c r="E275" s="41">
        <f>SUM(E276:E280)</f>
        <v>2294349.58</v>
      </c>
      <c r="F275" s="23" t="s">
        <v>5</v>
      </c>
      <c r="L275" s="3"/>
      <c r="M275" s="3"/>
      <c r="N275" s="3"/>
      <c r="O275" s="3"/>
      <c r="P275" s="3"/>
      <c r="Q275" s="3"/>
    </row>
    <row r="276" spans="1:17" s="4" customFormat="1" ht="14.4" x14ac:dyDescent="0.3">
      <c r="A276" s="92" t="s">
        <v>288</v>
      </c>
      <c r="B276" s="24"/>
      <c r="C276" s="23"/>
      <c r="D276" s="23"/>
      <c r="E276" s="44">
        <v>1555685.36</v>
      </c>
      <c r="F276" s="26" t="s">
        <v>5</v>
      </c>
      <c r="L276" s="3"/>
      <c r="M276" s="3"/>
      <c r="N276" s="3"/>
      <c r="O276" s="3"/>
      <c r="P276" s="3"/>
      <c r="Q276" s="3"/>
    </row>
    <row r="277" spans="1:17" s="4" customFormat="1" ht="14.4" x14ac:dyDescent="0.3">
      <c r="A277" s="92" t="s">
        <v>187</v>
      </c>
      <c r="B277" s="24"/>
      <c r="C277" s="23"/>
      <c r="D277" s="23"/>
      <c r="E277" s="44">
        <v>224643</v>
      </c>
      <c r="F277" s="26" t="s">
        <v>5</v>
      </c>
      <c r="L277" s="3"/>
      <c r="M277" s="3"/>
      <c r="N277" s="3"/>
      <c r="O277" s="3"/>
      <c r="P277" s="3"/>
      <c r="Q277" s="3"/>
    </row>
    <row r="278" spans="1:17" s="4" customFormat="1" ht="14.4" x14ac:dyDescent="0.3">
      <c r="A278" s="103" t="s">
        <v>289</v>
      </c>
      <c r="B278" s="24"/>
      <c r="C278" s="23"/>
      <c r="D278" s="23"/>
      <c r="E278" s="44">
        <v>35593.22</v>
      </c>
      <c r="F278" s="26" t="s">
        <v>5</v>
      </c>
      <c r="L278" s="3"/>
      <c r="M278" s="3"/>
      <c r="N278" s="3"/>
      <c r="O278" s="3"/>
      <c r="P278" s="3"/>
      <c r="Q278" s="3"/>
    </row>
    <row r="279" spans="1:17" s="4" customFormat="1" ht="28.95" hidden="1" customHeight="1" x14ac:dyDescent="0.3">
      <c r="A279" s="161" t="s">
        <v>357</v>
      </c>
      <c r="B279" s="162"/>
      <c r="C279" s="162"/>
      <c r="D279" s="162"/>
      <c r="E279" s="44"/>
      <c r="F279" s="26" t="s">
        <v>5</v>
      </c>
      <c r="L279" s="3"/>
      <c r="M279" s="3"/>
      <c r="N279" s="3"/>
      <c r="O279" s="3"/>
      <c r="P279" s="3"/>
      <c r="Q279" s="3"/>
    </row>
    <row r="280" spans="1:17" s="4" customFormat="1" ht="14.4" x14ac:dyDescent="0.3">
      <c r="A280" s="103" t="s">
        <v>334</v>
      </c>
      <c r="B280" s="24"/>
      <c r="C280" s="23"/>
      <c r="D280" s="23"/>
      <c r="E280" s="44">
        <v>478428</v>
      </c>
      <c r="F280" s="26" t="s">
        <v>5</v>
      </c>
      <c r="L280" s="3"/>
      <c r="M280" s="3"/>
      <c r="N280" s="3"/>
      <c r="O280" s="3"/>
      <c r="P280" s="3"/>
      <c r="Q280" s="3"/>
    </row>
    <row r="281" spans="1:17" s="4" customFormat="1" ht="14.4" hidden="1" x14ac:dyDescent="0.3">
      <c r="A281" s="103" t="s">
        <v>264</v>
      </c>
      <c r="B281" s="24"/>
      <c r="C281" s="23"/>
      <c r="D281" s="23"/>
      <c r="E281" s="93"/>
      <c r="F281" s="26" t="s">
        <v>5</v>
      </c>
      <c r="L281" s="3"/>
      <c r="M281" s="3"/>
      <c r="N281" s="3"/>
      <c r="O281" s="3"/>
      <c r="P281" s="3"/>
      <c r="Q281" s="3"/>
    </row>
    <row r="282" spans="1:17" s="4" customFormat="1" ht="14.4" x14ac:dyDescent="0.3">
      <c r="A282" s="92"/>
      <c r="B282" s="24"/>
      <c r="C282" s="23"/>
      <c r="D282" s="23"/>
      <c r="E282" s="93"/>
      <c r="F282" s="26"/>
      <c r="H282" s="3"/>
      <c r="L282" s="3"/>
      <c r="M282" s="3"/>
      <c r="N282" s="3"/>
      <c r="O282" s="3"/>
      <c r="P282" s="3"/>
      <c r="Q282" s="3"/>
    </row>
    <row r="283" spans="1:17" s="31" customFormat="1" ht="15" hidden="1" customHeight="1" x14ac:dyDescent="0.3">
      <c r="A283" s="78" t="s">
        <v>183</v>
      </c>
      <c r="B283" s="79"/>
      <c r="C283" s="80"/>
      <c r="D283" s="80"/>
      <c r="E283" s="81"/>
      <c r="F283" s="80"/>
      <c r="L283" s="158"/>
      <c r="M283" s="158"/>
      <c r="N283" s="158"/>
      <c r="O283" s="158"/>
      <c r="P283" s="158"/>
      <c r="Q283" s="158"/>
    </row>
    <row r="284" spans="1:17" s="31" customFormat="1" ht="15" hidden="1" customHeight="1" x14ac:dyDescent="0.25">
      <c r="A284" s="243" t="s">
        <v>202</v>
      </c>
      <c r="B284" s="243"/>
      <c r="C284" s="243"/>
      <c r="D284" s="243"/>
      <c r="E284" s="82"/>
      <c r="F284" s="80" t="s">
        <v>5</v>
      </c>
      <c r="L284" s="158"/>
      <c r="M284" s="158"/>
      <c r="N284" s="158"/>
      <c r="O284" s="158"/>
      <c r="P284" s="158"/>
      <c r="Q284" s="158"/>
    </row>
    <row r="285" spans="1:17" s="31" customFormat="1" ht="15" hidden="1" customHeight="1" x14ac:dyDescent="0.3">
      <c r="A285" s="77" t="s">
        <v>219</v>
      </c>
      <c r="B285" s="79"/>
      <c r="C285" s="244" t="s">
        <v>220</v>
      </c>
      <c r="D285" s="244"/>
      <c r="E285" s="76">
        <v>0</v>
      </c>
      <c r="F285" s="83" t="s">
        <v>5</v>
      </c>
      <c r="L285" s="158"/>
      <c r="M285" s="158"/>
      <c r="N285" s="158"/>
      <c r="O285" s="158"/>
      <c r="P285" s="158"/>
      <c r="Q285" s="158"/>
    </row>
    <row r="286" spans="1:17" s="31" customFormat="1" ht="15" hidden="1" customHeight="1" x14ac:dyDescent="0.3">
      <c r="A286" s="77" t="s">
        <v>188</v>
      </c>
      <c r="B286" s="79"/>
      <c r="C286" s="244"/>
      <c r="D286" s="244"/>
      <c r="E286" s="76">
        <v>0</v>
      </c>
      <c r="F286" s="83" t="s">
        <v>5</v>
      </c>
      <c r="L286" s="158"/>
      <c r="M286" s="158"/>
      <c r="N286" s="158"/>
      <c r="O286" s="158"/>
      <c r="P286" s="158"/>
      <c r="Q286" s="158"/>
    </row>
    <row r="287" spans="1:17" s="31" customFormat="1" ht="15" hidden="1" customHeight="1" x14ac:dyDescent="0.3">
      <c r="A287" s="77" t="s">
        <v>189</v>
      </c>
      <c r="B287" s="79"/>
      <c r="C287" s="244"/>
      <c r="D287" s="244"/>
      <c r="E287" s="76">
        <v>0</v>
      </c>
      <c r="F287" s="83" t="s">
        <v>5</v>
      </c>
      <c r="L287" s="158"/>
      <c r="M287" s="158"/>
      <c r="N287" s="158"/>
      <c r="O287" s="158"/>
      <c r="P287" s="158"/>
      <c r="Q287" s="158"/>
    </row>
    <row r="288" spans="1:17" s="4" customFormat="1" ht="15" hidden="1" customHeight="1" x14ac:dyDescent="0.3">
      <c r="A288" s="75"/>
      <c r="B288" s="73"/>
      <c r="C288" s="36"/>
      <c r="D288" s="36"/>
      <c r="E288" s="76"/>
      <c r="F288" s="74"/>
      <c r="L288" s="3"/>
      <c r="M288" s="3"/>
      <c r="N288" s="3"/>
      <c r="O288" s="3"/>
      <c r="P288" s="3"/>
      <c r="Q288" s="3"/>
    </row>
    <row r="289" spans="1:17" s="4" customFormat="1" x14ac:dyDescent="0.25">
      <c r="A289" s="102" t="s">
        <v>252</v>
      </c>
      <c r="B289" s="23"/>
      <c r="C289" s="23"/>
      <c r="D289" s="23"/>
      <c r="E289" s="43">
        <f>E290</f>
        <v>3642942.69</v>
      </c>
      <c r="F289" s="23" t="s">
        <v>3</v>
      </c>
      <c r="L289" s="3"/>
      <c r="M289" s="3"/>
      <c r="N289" s="3"/>
      <c r="O289" s="3"/>
      <c r="P289" s="3"/>
      <c r="Q289" s="3"/>
    </row>
    <row r="290" spans="1:17" s="4" customFormat="1" hidden="1" x14ac:dyDescent="0.25">
      <c r="A290" s="7" t="s">
        <v>358</v>
      </c>
      <c r="B290" s="7"/>
      <c r="C290" s="7"/>
      <c r="D290" s="7"/>
      <c r="E290" s="39">
        <f>SUM(E292:E321)</f>
        <v>3642942.69</v>
      </c>
      <c r="F290" s="7" t="s">
        <v>5</v>
      </c>
      <c r="L290" s="3"/>
      <c r="M290" s="3"/>
      <c r="N290" s="3"/>
      <c r="O290" s="3"/>
      <c r="P290" s="3"/>
      <c r="Q290" s="3"/>
    </row>
    <row r="291" spans="1:17" s="4" customFormat="1" ht="14.4" x14ac:dyDescent="0.3">
      <c r="A291" s="92" t="s">
        <v>153</v>
      </c>
      <c r="B291" s="24"/>
      <c r="C291" s="23"/>
      <c r="D291" s="23"/>
      <c r="E291" s="104"/>
      <c r="F291" s="23"/>
      <c r="G291" s="34"/>
      <c r="L291" s="3"/>
      <c r="M291" s="3"/>
      <c r="N291" s="3"/>
      <c r="O291" s="3"/>
      <c r="P291" s="3"/>
      <c r="Q291" s="3"/>
    </row>
    <row r="292" spans="1:17" s="4" customFormat="1" ht="30" hidden="1" customHeight="1" x14ac:dyDescent="0.25">
      <c r="A292" s="233" t="s">
        <v>200</v>
      </c>
      <c r="B292" s="233"/>
      <c r="C292" s="233"/>
      <c r="D292" s="233"/>
      <c r="E292" s="93"/>
      <c r="F292" s="26" t="s">
        <v>5</v>
      </c>
      <c r="G292" s="35"/>
      <c r="L292" s="3"/>
      <c r="M292" s="3"/>
      <c r="N292" s="3"/>
      <c r="O292" s="3"/>
      <c r="P292" s="3"/>
      <c r="Q292" s="3"/>
    </row>
    <row r="293" spans="1:17" s="4" customFormat="1" ht="26.4" customHeight="1" x14ac:dyDescent="0.3">
      <c r="A293" s="233" t="s">
        <v>291</v>
      </c>
      <c r="B293" s="235"/>
      <c r="C293" s="235"/>
      <c r="D293" s="235"/>
      <c r="E293" s="44">
        <v>72000</v>
      </c>
      <c r="F293" s="26" t="s">
        <v>5</v>
      </c>
      <c r="G293" s="23"/>
      <c r="L293" s="3"/>
      <c r="M293" s="3"/>
      <c r="N293" s="3"/>
      <c r="O293" s="3"/>
      <c r="P293" s="3"/>
      <c r="Q293" s="3"/>
    </row>
    <row r="294" spans="1:17" s="4" customFormat="1" ht="14.4" hidden="1" x14ac:dyDescent="0.3">
      <c r="A294" s="25" t="s">
        <v>290</v>
      </c>
      <c r="B294" s="24"/>
      <c r="C294" s="23"/>
      <c r="D294" s="23"/>
      <c r="E294" s="44"/>
      <c r="F294" s="26" t="s">
        <v>5</v>
      </c>
      <c r="G294" s="23"/>
      <c r="L294" s="3"/>
      <c r="M294" s="3"/>
      <c r="N294" s="3"/>
      <c r="O294" s="3"/>
      <c r="P294" s="3"/>
      <c r="Q294" s="3"/>
    </row>
    <row r="295" spans="1:17" s="4" customFormat="1" ht="16.5" hidden="1" customHeight="1" x14ac:dyDescent="0.25">
      <c r="A295" s="233" t="s">
        <v>318</v>
      </c>
      <c r="B295" s="233"/>
      <c r="C295" s="233"/>
      <c r="D295" s="233"/>
      <c r="E295" s="44"/>
      <c r="F295" s="26" t="s">
        <v>5</v>
      </c>
      <c r="G295" s="23"/>
      <c r="L295" s="3"/>
      <c r="M295" s="3"/>
      <c r="N295" s="3"/>
      <c r="O295" s="3"/>
      <c r="P295" s="3"/>
      <c r="Q295" s="3"/>
    </row>
    <row r="296" spans="1:17" s="4" customFormat="1" ht="15.75" hidden="1" customHeight="1" x14ac:dyDescent="0.3">
      <c r="A296" s="233" t="s">
        <v>304</v>
      </c>
      <c r="B296" s="235"/>
      <c r="C296" s="235"/>
      <c r="D296" s="235"/>
      <c r="E296" s="44"/>
      <c r="F296" s="26" t="s">
        <v>5</v>
      </c>
      <c r="G296" s="23"/>
      <c r="L296" s="3"/>
      <c r="M296" s="3"/>
      <c r="N296" s="3"/>
      <c r="O296" s="3"/>
      <c r="P296" s="3"/>
      <c r="Q296" s="3"/>
    </row>
    <row r="297" spans="1:17" s="4" customFormat="1" ht="14.4" hidden="1" x14ac:dyDescent="0.3">
      <c r="A297" s="233" t="s">
        <v>305</v>
      </c>
      <c r="B297" s="235"/>
      <c r="C297" s="235"/>
      <c r="D297" s="235"/>
      <c r="E297" s="44"/>
      <c r="F297" s="26" t="s">
        <v>5</v>
      </c>
      <c r="G297" s="23"/>
      <c r="L297" s="3"/>
      <c r="M297" s="3"/>
      <c r="N297" s="3"/>
      <c r="O297" s="3"/>
      <c r="P297" s="3"/>
      <c r="Q297" s="3"/>
    </row>
    <row r="298" spans="1:17" s="4" customFormat="1" ht="14.4" hidden="1" x14ac:dyDescent="0.3">
      <c r="A298" s="25" t="s">
        <v>281</v>
      </c>
      <c r="B298" s="24"/>
      <c r="C298" s="23"/>
      <c r="D298" s="23"/>
      <c r="E298" s="44"/>
      <c r="F298" s="26" t="s">
        <v>5</v>
      </c>
      <c r="G298" s="23"/>
      <c r="L298" s="3"/>
      <c r="M298" s="3"/>
      <c r="N298" s="3"/>
      <c r="O298" s="3"/>
      <c r="P298" s="3"/>
      <c r="Q298" s="3"/>
    </row>
    <row r="299" spans="1:17" s="4" customFormat="1" ht="14.4" hidden="1" x14ac:dyDescent="0.3">
      <c r="A299" s="25" t="s">
        <v>247</v>
      </c>
      <c r="B299" s="24"/>
      <c r="C299" s="23"/>
      <c r="D299" s="23"/>
      <c r="E299" s="44"/>
      <c r="F299" s="26"/>
      <c r="G299" s="23"/>
      <c r="L299" s="3"/>
      <c r="M299" s="3"/>
      <c r="N299" s="3"/>
      <c r="O299" s="3"/>
      <c r="P299" s="3"/>
      <c r="Q299" s="3"/>
    </row>
    <row r="300" spans="1:17" s="4" customFormat="1" ht="14.4" hidden="1" x14ac:dyDescent="0.3">
      <c r="A300" s="25" t="s">
        <v>248</v>
      </c>
      <c r="B300" s="24"/>
      <c r="C300" s="23"/>
      <c r="D300" s="23"/>
      <c r="E300" s="44"/>
      <c r="F300" s="26"/>
      <c r="G300" s="23"/>
      <c r="L300" s="3"/>
      <c r="M300" s="3"/>
      <c r="N300" s="3"/>
      <c r="O300" s="3"/>
      <c r="P300" s="3"/>
      <c r="Q300" s="3"/>
    </row>
    <row r="301" spans="1:17" s="4" customFormat="1" ht="15" hidden="1" customHeight="1" x14ac:dyDescent="0.25">
      <c r="A301" s="233" t="s">
        <v>307</v>
      </c>
      <c r="B301" s="233"/>
      <c r="C301" s="233"/>
      <c r="D301" s="233"/>
      <c r="E301" s="44"/>
      <c r="F301" s="26" t="s">
        <v>5</v>
      </c>
      <c r="G301" s="23"/>
      <c r="L301" s="3"/>
      <c r="M301" s="3"/>
      <c r="N301" s="3"/>
      <c r="O301" s="3"/>
      <c r="P301" s="3"/>
      <c r="Q301" s="3"/>
    </row>
    <row r="302" spans="1:17" s="4" customFormat="1" ht="15" hidden="1" customHeight="1" x14ac:dyDescent="0.25">
      <c r="A302" s="242" t="s">
        <v>225</v>
      </c>
      <c r="B302" s="242"/>
      <c r="C302" s="242"/>
      <c r="D302" s="242"/>
      <c r="E302" s="44"/>
      <c r="F302" s="26"/>
      <c r="G302" s="23"/>
      <c r="L302" s="3"/>
      <c r="M302" s="3"/>
      <c r="N302" s="3"/>
      <c r="O302" s="3"/>
      <c r="P302" s="3"/>
      <c r="Q302" s="3"/>
    </row>
    <row r="303" spans="1:17" s="4" customFormat="1" ht="30" customHeight="1" x14ac:dyDescent="0.25">
      <c r="A303" s="242" t="s">
        <v>387</v>
      </c>
      <c r="B303" s="242"/>
      <c r="C303" s="242"/>
      <c r="D303" s="242"/>
      <c r="E303" s="44">
        <v>206069.28</v>
      </c>
      <c r="F303" s="26" t="s">
        <v>5</v>
      </c>
      <c r="G303" s="23"/>
      <c r="L303" s="3"/>
      <c r="M303" s="3"/>
      <c r="N303" s="3"/>
      <c r="O303" s="3"/>
      <c r="P303" s="3"/>
      <c r="Q303" s="3"/>
    </row>
    <row r="304" spans="1:17" s="4" customFormat="1" ht="14.4" hidden="1" x14ac:dyDescent="0.3">
      <c r="A304" s="25"/>
      <c r="B304" s="24"/>
      <c r="C304" s="23"/>
      <c r="D304" s="23"/>
      <c r="E304" s="44"/>
      <c r="F304" s="26"/>
      <c r="G304" s="23"/>
      <c r="L304" s="3"/>
      <c r="M304" s="3"/>
      <c r="N304" s="3"/>
      <c r="O304" s="3"/>
      <c r="P304" s="3"/>
      <c r="Q304" s="3"/>
    </row>
    <row r="305" spans="1:17" s="4" customFormat="1" ht="14.4" hidden="1" x14ac:dyDescent="0.3">
      <c r="A305" s="25" t="s">
        <v>319</v>
      </c>
      <c r="B305" s="24"/>
      <c r="C305" s="23"/>
      <c r="D305" s="23"/>
      <c r="E305" s="44"/>
      <c r="F305" s="26" t="s">
        <v>5</v>
      </c>
      <c r="G305" s="23"/>
      <c r="L305" s="3"/>
      <c r="M305" s="3"/>
      <c r="N305" s="3"/>
      <c r="O305" s="3"/>
      <c r="P305" s="3"/>
      <c r="Q305" s="3"/>
    </row>
    <row r="306" spans="1:17" s="4" customFormat="1" ht="14.4" hidden="1" x14ac:dyDescent="0.3">
      <c r="A306" s="25" t="s">
        <v>320</v>
      </c>
      <c r="B306" s="24"/>
      <c r="C306" s="23"/>
      <c r="D306" s="23"/>
      <c r="E306" s="44"/>
      <c r="F306" s="26" t="s">
        <v>5</v>
      </c>
      <c r="G306" s="23"/>
      <c r="L306" s="3"/>
      <c r="M306" s="3"/>
      <c r="N306" s="3"/>
      <c r="O306" s="3"/>
      <c r="P306" s="3"/>
      <c r="Q306" s="3"/>
    </row>
    <row r="307" spans="1:17" s="4" customFormat="1" ht="14.4" hidden="1" x14ac:dyDescent="0.3">
      <c r="A307" s="25" t="s">
        <v>239</v>
      </c>
      <c r="B307" s="24"/>
      <c r="C307" s="23"/>
      <c r="D307" s="23"/>
      <c r="E307" s="44"/>
      <c r="F307" s="26" t="s">
        <v>5</v>
      </c>
      <c r="G307" s="23"/>
      <c r="L307" s="3"/>
      <c r="M307" s="3"/>
      <c r="N307" s="3"/>
      <c r="O307" s="3"/>
      <c r="P307" s="3"/>
      <c r="Q307" s="3"/>
    </row>
    <row r="308" spans="1:17" s="4" customFormat="1" ht="29.4" hidden="1" customHeight="1" x14ac:dyDescent="0.25">
      <c r="A308" s="233" t="s">
        <v>292</v>
      </c>
      <c r="B308" s="233"/>
      <c r="C308" s="233"/>
      <c r="D308" s="233"/>
      <c r="E308" s="44"/>
      <c r="F308" s="26" t="s">
        <v>5</v>
      </c>
      <c r="G308" s="23" t="s">
        <v>293</v>
      </c>
      <c r="L308" s="3"/>
      <c r="M308" s="3"/>
      <c r="N308" s="3"/>
      <c r="O308" s="3"/>
      <c r="P308" s="3"/>
      <c r="Q308" s="3"/>
    </row>
    <row r="309" spans="1:17" s="4" customFormat="1" ht="14.4" hidden="1" x14ac:dyDescent="0.3">
      <c r="A309" s="233" t="s">
        <v>317</v>
      </c>
      <c r="B309" s="235"/>
      <c r="C309" s="235"/>
      <c r="D309" s="235"/>
      <c r="E309" s="44"/>
      <c r="F309" s="26" t="s">
        <v>5</v>
      </c>
      <c r="G309" s="23"/>
      <c r="L309" s="3"/>
      <c r="M309" s="3"/>
      <c r="N309" s="3"/>
      <c r="O309" s="3"/>
      <c r="P309" s="3"/>
      <c r="Q309" s="3"/>
    </row>
    <row r="310" spans="1:17" s="32" customFormat="1" ht="18" hidden="1" customHeight="1" x14ac:dyDescent="0.25">
      <c r="A310" s="161" t="s">
        <v>306</v>
      </c>
      <c r="B310" s="161"/>
      <c r="C310" s="161"/>
      <c r="D310" s="161"/>
      <c r="E310" s="44"/>
      <c r="F310" s="26" t="s">
        <v>5</v>
      </c>
      <c r="G310" s="66"/>
      <c r="L310" s="159"/>
      <c r="M310" s="159"/>
      <c r="N310" s="159"/>
      <c r="O310" s="159"/>
      <c r="P310" s="159"/>
      <c r="Q310" s="159"/>
    </row>
    <row r="311" spans="1:17" s="32" customFormat="1" x14ac:dyDescent="0.25">
      <c r="A311" s="161" t="s">
        <v>299</v>
      </c>
      <c r="B311" s="161"/>
      <c r="C311" s="161"/>
      <c r="D311" s="161"/>
      <c r="E311" s="44">
        <v>23448</v>
      </c>
      <c r="F311" s="26" t="s">
        <v>5</v>
      </c>
      <c r="G311" s="66"/>
      <c r="L311" s="159"/>
      <c r="M311" s="159"/>
      <c r="N311" s="159"/>
      <c r="O311" s="159"/>
      <c r="P311" s="159"/>
      <c r="Q311" s="159"/>
    </row>
    <row r="312" spans="1:17" s="32" customFormat="1" ht="14.4" x14ac:dyDescent="0.3">
      <c r="A312" s="105" t="s">
        <v>386</v>
      </c>
      <c r="B312" s="106"/>
      <c r="C312" s="107"/>
      <c r="D312" s="107"/>
      <c r="E312" s="44">
        <v>93500</v>
      </c>
      <c r="F312" s="26" t="s">
        <v>5</v>
      </c>
      <c r="G312" s="66"/>
      <c r="L312" s="159"/>
      <c r="M312" s="159"/>
      <c r="N312" s="159"/>
      <c r="O312" s="159"/>
      <c r="P312" s="159"/>
      <c r="Q312" s="159"/>
    </row>
    <row r="313" spans="1:17" s="4" customFormat="1" ht="30" customHeight="1" x14ac:dyDescent="0.25">
      <c r="A313" s="233" t="s">
        <v>294</v>
      </c>
      <c r="B313" s="233"/>
      <c r="C313" s="233"/>
      <c r="D313" s="233"/>
      <c r="E313" s="108">
        <v>97728.06</v>
      </c>
      <c r="F313" s="26" t="s">
        <v>5</v>
      </c>
      <c r="G313" s="23"/>
      <c r="L313" s="3"/>
      <c r="M313" s="3"/>
      <c r="N313" s="3"/>
      <c r="O313" s="3"/>
      <c r="P313" s="3"/>
      <c r="Q313" s="3"/>
    </row>
    <row r="314" spans="1:17" s="32" customFormat="1" ht="30" customHeight="1" x14ac:dyDescent="0.25">
      <c r="A314" s="233" t="s">
        <v>385</v>
      </c>
      <c r="B314" s="233"/>
      <c r="C314" s="233"/>
      <c r="D314" s="233"/>
      <c r="E314" s="44">
        <v>240000</v>
      </c>
      <c r="F314" s="26" t="s">
        <v>5</v>
      </c>
      <c r="G314" s="44"/>
      <c r="L314" s="159"/>
      <c r="M314" s="159"/>
      <c r="N314" s="159"/>
      <c r="O314" s="159"/>
      <c r="P314" s="159"/>
      <c r="Q314" s="159"/>
    </row>
    <row r="315" spans="1:17" s="32" customFormat="1" ht="32.25" customHeight="1" x14ac:dyDescent="0.3">
      <c r="A315" s="161" t="s">
        <v>359</v>
      </c>
      <c r="B315" s="162"/>
      <c r="C315" s="162"/>
      <c r="D315" s="162"/>
      <c r="E315" s="44">
        <v>493971.71</v>
      </c>
      <c r="F315" s="26" t="s">
        <v>5</v>
      </c>
      <c r="G315" s="44"/>
      <c r="L315" s="159"/>
      <c r="M315" s="159"/>
      <c r="N315" s="159"/>
      <c r="O315" s="159"/>
      <c r="P315" s="159"/>
      <c r="Q315" s="159"/>
    </row>
    <row r="316" spans="1:17" s="32" customFormat="1" ht="31.5" customHeight="1" x14ac:dyDescent="0.25">
      <c r="A316" s="161" t="s">
        <v>383</v>
      </c>
      <c r="B316" s="161"/>
      <c r="C316" s="161"/>
      <c r="D316" s="161"/>
      <c r="E316" s="44">
        <v>598000</v>
      </c>
      <c r="F316" s="26" t="s">
        <v>5</v>
      </c>
      <c r="G316" s="44"/>
      <c r="L316" s="159"/>
      <c r="M316" s="159"/>
      <c r="N316" s="159"/>
      <c r="O316" s="159"/>
      <c r="P316" s="159"/>
      <c r="Q316" s="159"/>
    </row>
    <row r="317" spans="1:17" s="32" customFormat="1" x14ac:dyDescent="0.25">
      <c r="A317" s="161" t="s">
        <v>388</v>
      </c>
      <c r="B317" s="161"/>
      <c r="C317" s="161"/>
      <c r="D317" s="161"/>
      <c r="E317" s="44">
        <v>140000</v>
      </c>
      <c r="F317" s="26" t="s">
        <v>5</v>
      </c>
      <c r="G317" s="44"/>
      <c r="L317" s="159"/>
      <c r="M317" s="159"/>
      <c r="N317" s="159"/>
      <c r="O317" s="159"/>
      <c r="P317" s="159"/>
      <c r="Q317" s="159"/>
    </row>
    <row r="318" spans="1:17" s="32" customFormat="1" ht="27" customHeight="1" x14ac:dyDescent="0.25">
      <c r="A318" s="161" t="s">
        <v>389</v>
      </c>
      <c r="B318" s="161"/>
      <c r="C318" s="161"/>
      <c r="D318" s="161"/>
      <c r="E318" s="44">
        <v>15000</v>
      </c>
      <c r="F318" s="26" t="s">
        <v>5</v>
      </c>
      <c r="G318" s="44"/>
      <c r="L318" s="159"/>
      <c r="M318" s="159"/>
      <c r="N318" s="159"/>
      <c r="O318" s="159"/>
      <c r="P318" s="159"/>
      <c r="Q318" s="159"/>
    </row>
    <row r="319" spans="1:17" s="32" customFormat="1" ht="27" customHeight="1" x14ac:dyDescent="0.25">
      <c r="A319" s="161" t="s">
        <v>384</v>
      </c>
      <c r="B319" s="161"/>
      <c r="C319" s="161"/>
      <c r="D319" s="161"/>
      <c r="E319" s="44">
        <v>1644625.64</v>
      </c>
      <c r="F319" s="26" t="s">
        <v>5</v>
      </c>
      <c r="G319" s="44"/>
      <c r="L319" s="159"/>
      <c r="M319" s="159"/>
      <c r="N319" s="159"/>
      <c r="O319" s="159"/>
      <c r="P319" s="159"/>
      <c r="Q319" s="159"/>
    </row>
    <row r="320" spans="1:17" s="32" customFormat="1" ht="30.75" customHeight="1" x14ac:dyDescent="0.3">
      <c r="A320" s="161" t="s">
        <v>390</v>
      </c>
      <c r="B320" s="162"/>
      <c r="C320" s="162"/>
      <c r="D320" s="162"/>
      <c r="E320" s="44">
        <v>18600</v>
      </c>
      <c r="F320" s="26" t="s">
        <v>5</v>
      </c>
      <c r="G320" s="44"/>
      <c r="L320" s="159"/>
      <c r="M320" s="159"/>
      <c r="N320" s="159"/>
      <c r="O320" s="159"/>
      <c r="P320" s="159"/>
      <c r="Q320" s="159"/>
    </row>
    <row r="321" spans="1:17" s="32" customFormat="1" ht="16.5" hidden="1" customHeight="1" x14ac:dyDescent="0.25">
      <c r="A321" s="161" t="s">
        <v>335</v>
      </c>
      <c r="B321" s="161"/>
      <c r="C321" s="161"/>
      <c r="D321" s="161"/>
      <c r="E321" s="44"/>
      <c r="F321" s="26" t="s">
        <v>5</v>
      </c>
      <c r="G321" s="66"/>
      <c r="L321" s="159"/>
      <c r="M321" s="159"/>
      <c r="N321" s="159"/>
      <c r="O321" s="159"/>
      <c r="P321" s="159"/>
      <c r="Q321" s="159"/>
    </row>
    <row r="322" spans="1:17" s="32" customFormat="1" ht="20.25" customHeight="1" x14ac:dyDescent="0.25">
      <c r="A322" s="87"/>
      <c r="B322" s="87"/>
      <c r="C322" s="87"/>
      <c r="D322" s="87"/>
      <c r="E322" s="44"/>
      <c r="F322" s="26"/>
      <c r="G322" s="66"/>
      <c r="L322" s="159"/>
      <c r="M322" s="159"/>
      <c r="N322" s="159"/>
      <c r="O322" s="159"/>
      <c r="P322" s="159"/>
      <c r="Q322" s="159"/>
    </row>
    <row r="323" spans="1:17" s="4" customFormat="1" hidden="1" x14ac:dyDescent="0.25">
      <c r="A323" s="102" t="s">
        <v>257</v>
      </c>
      <c r="B323" s="23"/>
      <c r="C323" s="23"/>
      <c r="D323" s="23"/>
      <c r="E323" s="43"/>
      <c r="F323" s="23"/>
      <c r="L323" s="3"/>
      <c r="M323" s="3"/>
      <c r="N323" s="3"/>
      <c r="O323" s="3"/>
      <c r="P323" s="3"/>
      <c r="Q323" s="3"/>
    </row>
    <row r="324" spans="1:17" s="4" customFormat="1" ht="88.5" hidden="1" customHeight="1" x14ac:dyDescent="0.3">
      <c r="A324" s="239" t="s">
        <v>255</v>
      </c>
      <c r="B324" s="164"/>
      <c r="C324" s="164"/>
      <c r="D324" s="164"/>
      <c r="E324" s="43"/>
      <c r="F324" s="23"/>
      <c r="L324" s="3"/>
      <c r="M324" s="3"/>
      <c r="N324" s="3"/>
      <c r="O324" s="3"/>
      <c r="P324" s="3"/>
      <c r="Q324" s="3"/>
    </row>
    <row r="325" spans="1:17" s="4" customFormat="1" hidden="1" x14ac:dyDescent="0.25">
      <c r="A325" s="7" t="s">
        <v>172</v>
      </c>
      <c r="B325" s="7"/>
      <c r="C325" s="7"/>
      <c r="D325" s="7"/>
      <c r="E325" s="39">
        <f>E328+E329</f>
        <v>0</v>
      </c>
      <c r="F325" s="7" t="s">
        <v>5</v>
      </c>
      <c r="L325" s="3"/>
      <c r="M325" s="3"/>
      <c r="N325" s="3"/>
      <c r="O325" s="3"/>
      <c r="P325" s="3"/>
      <c r="Q325" s="3"/>
    </row>
    <row r="326" spans="1:17" s="4" customFormat="1" ht="14.4" hidden="1" x14ac:dyDescent="0.3">
      <c r="A326" s="92" t="s">
        <v>153</v>
      </c>
      <c r="B326" s="24"/>
      <c r="C326" s="23"/>
      <c r="D326" s="23"/>
      <c r="E326" s="43"/>
      <c r="F326" s="23"/>
      <c r="G326" s="34"/>
      <c r="L326" s="3"/>
      <c r="M326" s="3"/>
      <c r="N326" s="3"/>
      <c r="O326" s="3"/>
      <c r="P326" s="3"/>
      <c r="Q326" s="3"/>
    </row>
    <row r="327" spans="1:17" s="4" customFormat="1" ht="30" hidden="1" customHeight="1" x14ac:dyDescent="0.25">
      <c r="A327" s="233" t="s">
        <v>200</v>
      </c>
      <c r="B327" s="233"/>
      <c r="C327" s="233"/>
      <c r="D327" s="233"/>
      <c r="E327" s="44"/>
      <c r="F327" s="26" t="s">
        <v>5</v>
      </c>
      <c r="G327" s="35"/>
      <c r="L327" s="3"/>
      <c r="M327" s="3"/>
      <c r="N327" s="3"/>
      <c r="O327" s="3"/>
      <c r="P327" s="3"/>
      <c r="Q327" s="3"/>
    </row>
    <row r="328" spans="1:17" ht="15" hidden="1" customHeight="1" x14ac:dyDescent="0.25">
      <c r="A328" s="86" t="s">
        <v>174</v>
      </c>
      <c r="B328" s="86"/>
      <c r="C328" s="86"/>
      <c r="D328" s="86"/>
      <c r="E328" s="109">
        <v>0</v>
      </c>
      <c r="F328" s="26" t="s">
        <v>3</v>
      </c>
    </row>
    <row r="329" spans="1:17" ht="15" hidden="1" customHeight="1" x14ac:dyDescent="0.25">
      <c r="A329" s="86" t="s">
        <v>175</v>
      </c>
      <c r="B329" s="86"/>
      <c r="C329" s="86"/>
      <c r="D329" s="86"/>
      <c r="E329" s="109">
        <v>0</v>
      </c>
      <c r="F329" s="26" t="s">
        <v>5</v>
      </c>
    </row>
    <row r="330" spans="1:17" s="4" customFormat="1" hidden="1" x14ac:dyDescent="0.25">
      <c r="A330" s="23"/>
      <c r="B330" s="23"/>
      <c r="C330" s="23"/>
      <c r="D330" s="23"/>
      <c r="E330" s="23"/>
      <c r="F330" s="23"/>
      <c r="G330" s="36"/>
      <c r="L330" s="3"/>
      <c r="M330" s="3"/>
      <c r="N330" s="3"/>
      <c r="O330" s="3"/>
      <c r="P330" s="3"/>
      <c r="Q330" s="3"/>
    </row>
    <row r="331" spans="1:17" s="4" customFormat="1" ht="31.5" hidden="1" customHeight="1" x14ac:dyDescent="0.25">
      <c r="A331" s="232" t="s">
        <v>184</v>
      </c>
      <c r="B331" s="232"/>
      <c r="C331" s="232"/>
      <c r="D331" s="232"/>
      <c r="E331" s="232"/>
      <c r="F331" s="232"/>
      <c r="L331" s="3"/>
      <c r="M331" s="3"/>
      <c r="N331" s="3"/>
      <c r="O331" s="3"/>
      <c r="P331" s="3"/>
      <c r="Q331" s="3"/>
    </row>
    <row r="332" spans="1:17" s="4" customFormat="1" ht="14.25" hidden="1" customHeight="1" x14ac:dyDescent="0.25">
      <c r="A332" s="110" t="s">
        <v>127</v>
      </c>
      <c r="B332" s="111"/>
      <c r="C332" s="111"/>
      <c r="D332" s="111"/>
      <c r="E332" s="112">
        <f>E333+E337</f>
        <v>0</v>
      </c>
      <c r="F332" s="111" t="s">
        <v>5</v>
      </c>
      <c r="L332" s="3"/>
      <c r="M332" s="3"/>
      <c r="N332" s="3"/>
      <c r="O332" s="3"/>
      <c r="P332" s="3"/>
      <c r="Q332" s="3"/>
    </row>
    <row r="333" spans="1:17" s="4" customFormat="1" ht="43.5" hidden="1" customHeight="1" x14ac:dyDescent="0.3">
      <c r="A333" s="163" t="s">
        <v>254</v>
      </c>
      <c r="B333" s="164"/>
      <c r="C333" s="164"/>
      <c r="D333" s="164"/>
      <c r="E333" s="109">
        <v>0</v>
      </c>
      <c r="F333" s="26" t="s">
        <v>5</v>
      </c>
      <c r="L333" s="3"/>
      <c r="M333" s="3"/>
      <c r="N333" s="3"/>
      <c r="O333" s="3"/>
      <c r="P333" s="3"/>
      <c r="Q333" s="3"/>
    </row>
    <row r="334" spans="1:17" s="4" customFormat="1" ht="14.25" hidden="1" customHeight="1" x14ac:dyDescent="0.25">
      <c r="A334" s="110" t="s">
        <v>261</v>
      </c>
      <c r="B334" s="111"/>
      <c r="C334" s="111"/>
      <c r="D334" s="111"/>
      <c r="E334" s="113">
        <f>SUM(E335:E336)</f>
        <v>0</v>
      </c>
      <c r="F334" s="111" t="s">
        <v>5</v>
      </c>
      <c r="L334" s="3"/>
      <c r="M334" s="3"/>
      <c r="N334" s="3"/>
      <c r="O334" s="3"/>
      <c r="P334" s="3"/>
      <c r="Q334" s="3"/>
    </row>
    <row r="335" spans="1:17" s="4" customFormat="1" ht="31.5" hidden="1" customHeight="1" x14ac:dyDescent="0.3">
      <c r="A335" s="165" t="s">
        <v>273</v>
      </c>
      <c r="B335" s="166"/>
      <c r="C335" s="166"/>
      <c r="D335" s="166"/>
      <c r="E335" s="44"/>
      <c r="F335" s="26" t="s">
        <v>5</v>
      </c>
      <c r="L335" s="3"/>
      <c r="M335" s="3"/>
      <c r="N335" s="3"/>
      <c r="O335" s="3"/>
      <c r="P335" s="3"/>
      <c r="Q335" s="3"/>
    </row>
    <row r="336" spans="1:17" s="4" customFormat="1" ht="21" hidden="1" customHeight="1" x14ac:dyDescent="0.3">
      <c r="A336" s="165" t="s">
        <v>265</v>
      </c>
      <c r="B336" s="166"/>
      <c r="C336" s="166"/>
      <c r="D336" s="166"/>
      <c r="E336" s="44"/>
      <c r="F336" s="26" t="s">
        <v>5</v>
      </c>
      <c r="L336" s="3"/>
      <c r="M336" s="3"/>
      <c r="N336" s="3"/>
      <c r="O336" s="3"/>
      <c r="P336" s="3"/>
      <c r="Q336" s="3"/>
    </row>
    <row r="337" spans="1:17" s="4" customFormat="1" ht="15" hidden="1" customHeight="1" x14ac:dyDescent="0.25">
      <c r="A337" s="7"/>
      <c r="B337" s="7"/>
      <c r="C337" s="7"/>
      <c r="D337" s="7"/>
      <c r="E337" s="109"/>
      <c r="F337" s="26"/>
      <c r="L337" s="3"/>
      <c r="M337" s="3"/>
      <c r="N337" s="3"/>
      <c r="O337" s="3"/>
      <c r="P337" s="3"/>
      <c r="Q337" s="3"/>
    </row>
    <row r="338" spans="1:17" s="4" customFormat="1" ht="14.25" customHeight="1" x14ac:dyDescent="0.25">
      <c r="A338" s="23"/>
      <c r="B338" s="23"/>
      <c r="C338" s="23"/>
      <c r="D338" s="23"/>
      <c r="E338" s="114"/>
      <c r="F338" s="23"/>
      <c r="L338" s="3"/>
      <c r="M338" s="3"/>
      <c r="N338" s="3"/>
      <c r="O338" s="3"/>
      <c r="P338" s="3"/>
      <c r="Q338" s="3"/>
    </row>
    <row r="339" spans="1:17" s="4" customFormat="1" x14ac:dyDescent="0.25">
      <c r="A339" s="232" t="s">
        <v>185</v>
      </c>
      <c r="B339" s="232"/>
      <c r="C339" s="232"/>
      <c r="D339" s="232"/>
      <c r="E339" s="232"/>
      <c r="F339" s="232"/>
      <c r="L339" s="3"/>
      <c r="M339" s="3"/>
      <c r="N339" s="3"/>
      <c r="O339" s="3"/>
      <c r="P339" s="3"/>
      <c r="Q339" s="3"/>
    </row>
    <row r="340" spans="1:17" s="4" customFormat="1" ht="14.4" x14ac:dyDescent="0.3">
      <c r="A340" s="115" t="s">
        <v>391</v>
      </c>
      <c r="B340" s="116"/>
      <c r="C340" s="116"/>
      <c r="D340" s="117"/>
      <c r="E340" s="43">
        <f>E342+E343+E345+E344</f>
        <v>10187280.630000001</v>
      </c>
      <c r="F340" s="23" t="s">
        <v>3</v>
      </c>
      <c r="L340" s="3"/>
      <c r="M340" s="3"/>
      <c r="N340" s="3"/>
      <c r="O340" s="3"/>
      <c r="P340" s="3"/>
      <c r="Q340" s="3"/>
    </row>
    <row r="341" spans="1:17" s="4" customFormat="1" ht="14.4" x14ac:dyDescent="0.3">
      <c r="A341" s="118" t="s">
        <v>153</v>
      </c>
      <c r="B341" s="116"/>
      <c r="C341" s="116"/>
      <c r="D341" s="117"/>
      <c r="E341" s="43"/>
      <c r="F341" s="23"/>
      <c r="L341" s="3"/>
      <c r="M341" s="3"/>
      <c r="N341" s="3"/>
      <c r="O341" s="3"/>
      <c r="P341" s="3"/>
      <c r="Q341" s="3"/>
    </row>
    <row r="342" spans="1:17" s="4" customFormat="1" ht="14.4" x14ac:dyDescent="0.3">
      <c r="A342" s="115" t="s">
        <v>190</v>
      </c>
      <c r="B342" s="116"/>
      <c r="C342" s="116"/>
      <c r="D342" s="117"/>
      <c r="E342" s="44">
        <v>10060109.630000001</v>
      </c>
      <c r="F342" s="26" t="s">
        <v>5</v>
      </c>
      <c r="L342" s="3"/>
      <c r="M342" s="3"/>
      <c r="N342" s="3"/>
      <c r="O342" s="3"/>
      <c r="P342" s="3"/>
      <c r="Q342" s="3"/>
    </row>
    <row r="343" spans="1:17" s="4" customFormat="1" ht="14.4" x14ac:dyDescent="0.3">
      <c r="A343" s="115" t="s">
        <v>191</v>
      </c>
      <c r="B343" s="116"/>
      <c r="C343" s="116"/>
      <c r="D343" s="117"/>
      <c r="E343" s="44">
        <v>127171</v>
      </c>
      <c r="F343" s="26" t="s">
        <v>5</v>
      </c>
      <c r="L343" s="3"/>
      <c r="M343" s="3"/>
      <c r="N343" s="3"/>
      <c r="O343" s="3"/>
      <c r="P343" s="3"/>
      <c r="Q343" s="3"/>
    </row>
    <row r="344" spans="1:17" s="4" customFormat="1" ht="29.25" hidden="1" customHeight="1" x14ac:dyDescent="0.3">
      <c r="A344" s="167" t="s">
        <v>337</v>
      </c>
      <c r="B344" s="168"/>
      <c r="C344" s="168"/>
      <c r="D344" s="168"/>
      <c r="E344" s="44"/>
      <c r="F344" s="26" t="s">
        <v>3</v>
      </c>
      <c r="L344" s="3"/>
      <c r="M344" s="3"/>
      <c r="N344" s="3"/>
      <c r="O344" s="3"/>
      <c r="P344" s="3"/>
      <c r="Q344" s="3"/>
    </row>
    <row r="345" spans="1:17" s="4" customFormat="1" ht="30" hidden="1" customHeight="1" x14ac:dyDescent="0.3">
      <c r="A345" s="165"/>
      <c r="B345" s="166"/>
      <c r="C345" s="166"/>
      <c r="D345" s="166"/>
      <c r="E345" s="119"/>
      <c r="F345" s="26" t="s">
        <v>5</v>
      </c>
      <c r="L345" s="3"/>
      <c r="M345" s="3"/>
      <c r="N345" s="3"/>
      <c r="O345" s="3"/>
      <c r="P345" s="3"/>
      <c r="Q345" s="3"/>
    </row>
    <row r="346" spans="1:17" s="4" customFormat="1" ht="15.6" x14ac:dyDescent="0.3">
      <c r="A346" s="120"/>
      <c r="B346" s="121"/>
      <c r="C346" s="121"/>
      <c r="D346" s="121"/>
      <c r="E346" s="122"/>
      <c r="F346" s="26"/>
      <c r="L346" s="3"/>
      <c r="M346" s="3"/>
      <c r="N346" s="3"/>
      <c r="O346" s="3"/>
      <c r="P346" s="3"/>
      <c r="Q346" s="3"/>
    </row>
    <row r="347" spans="1:17" s="4" customFormat="1" x14ac:dyDescent="0.25">
      <c r="A347" s="232" t="s">
        <v>193</v>
      </c>
      <c r="B347" s="232"/>
      <c r="C347" s="232"/>
      <c r="D347" s="232"/>
      <c r="E347" s="232"/>
      <c r="F347" s="232"/>
      <c r="L347" s="3"/>
      <c r="M347" s="3"/>
      <c r="N347" s="3"/>
      <c r="O347" s="3"/>
      <c r="P347" s="3"/>
      <c r="Q347" s="3"/>
    </row>
    <row r="348" spans="1:17" s="4" customFormat="1" ht="14.4" x14ac:dyDescent="0.3">
      <c r="A348" s="115" t="s">
        <v>391</v>
      </c>
      <c r="B348" s="24"/>
      <c r="C348" s="24"/>
      <c r="D348" s="23"/>
      <c r="E348" s="43">
        <f>E350+E351+E352</f>
        <v>420828</v>
      </c>
      <c r="F348" s="23" t="s">
        <v>3</v>
      </c>
      <c r="L348" s="3"/>
      <c r="M348" s="3"/>
      <c r="N348" s="3"/>
      <c r="O348" s="3"/>
      <c r="P348" s="3"/>
      <c r="Q348" s="3"/>
    </row>
    <row r="349" spans="1:17" s="4" customFormat="1" ht="14.4" x14ac:dyDescent="0.3">
      <c r="A349" s="22" t="s">
        <v>153</v>
      </c>
      <c r="B349" s="24"/>
      <c r="C349" s="24"/>
      <c r="D349" s="23"/>
      <c r="E349" s="43"/>
      <c r="F349" s="23"/>
      <c r="L349" s="3"/>
      <c r="M349" s="3"/>
      <c r="N349" s="3"/>
      <c r="O349" s="3"/>
      <c r="P349" s="3"/>
      <c r="Q349" s="3"/>
    </row>
    <row r="350" spans="1:17" s="4" customFormat="1" ht="14.25" customHeight="1" x14ac:dyDescent="0.3">
      <c r="A350" s="25" t="s">
        <v>194</v>
      </c>
      <c r="B350" s="24"/>
      <c r="C350" s="24"/>
      <c r="D350" s="23"/>
      <c r="E350" s="44">
        <v>420828</v>
      </c>
      <c r="F350" s="26" t="s">
        <v>5</v>
      </c>
      <c r="L350" s="3"/>
      <c r="M350" s="3"/>
      <c r="N350" s="3"/>
      <c r="O350" s="3"/>
      <c r="P350" s="3"/>
      <c r="Q350" s="3"/>
    </row>
    <row r="351" spans="1:17" s="4" customFormat="1" ht="15" hidden="1" customHeight="1" x14ac:dyDescent="0.3">
      <c r="A351" s="25" t="s">
        <v>308</v>
      </c>
      <c r="B351" s="24"/>
      <c r="C351" s="24"/>
      <c r="D351" s="23"/>
      <c r="E351" s="44"/>
      <c r="F351" s="26" t="s">
        <v>5</v>
      </c>
      <c r="L351" s="3"/>
      <c r="M351" s="3"/>
      <c r="N351" s="3"/>
      <c r="O351" s="3"/>
      <c r="P351" s="3"/>
      <c r="Q351" s="3"/>
    </row>
    <row r="352" spans="1:17" s="4" customFormat="1" ht="14.4" hidden="1" x14ac:dyDescent="0.3">
      <c r="A352" s="25" t="s">
        <v>253</v>
      </c>
      <c r="B352" s="24"/>
      <c r="C352" s="24"/>
      <c r="D352" s="23"/>
      <c r="E352" s="122"/>
      <c r="F352" s="26" t="s">
        <v>5</v>
      </c>
      <c r="L352" s="3"/>
      <c r="M352" s="3"/>
      <c r="N352" s="3"/>
      <c r="O352" s="3"/>
      <c r="P352" s="3"/>
      <c r="Q352" s="3"/>
    </row>
    <row r="353" spans="1:17" s="4" customFormat="1" ht="14.4" x14ac:dyDescent="0.3">
      <c r="A353" s="25"/>
      <c r="B353" s="24"/>
      <c r="C353" s="24"/>
      <c r="D353" s="23"/>
      <c r="E353" s="122"/>
      <c r="F353" s="26"/>
      <c r="L353" s="3"/>
      <c r="M353" s="3"/>
      <c r="N353" s="3"/>
      <c r="O353" s="3"/>
      <c r="P353" s="3"/>
      <c r="Q353" s="3"/>
    </row>
    <row r="354" spans="1:17" s="4" customFormat="1" x14ac:dyDescent="0.25">
      <c r="A354" s="232" t="s">
        <v>186</v>
      </c>
      <c r="B354" s="232"/>
      <c r="C354" s="232"/>
      <c r="D354" s="232"/>
      <c r="E354" s="232"/>
      <c r="F354" s="232"/>
      <c r="L354" s="3"/>
      <c r="M354" s="3"/>
      <c r="N354" s="3"/>
      <c r="O354" s="3"/>
      <c r="P354" s="3"/>
      <c r="Q354" s="3"/>
    </row>
    <row r="355" spans="1:17" s="4" customFormat="1" ht="14.4" x14ac:dyDescent="0.3">
      <c r="A355" s="115" t="s">
        <v>391</v>
      </c>
      <c r="B355" s="24"/>
      <c r="C355" s="24"/>
      <c r="D355" s="23"/>
      <c r="E355" s="43">
        <f>E357+E358+E359+E360+E361</f>
        <v>11806007.139999999</v>
      </c>
      <c r="F355" s="23" t="s">
        <v>3</v>
      </c>
      <c r="L355" s="3"/>
      <c r="M355" s="3"/>
      <c r="N355" s="3"/>
      <c r="O355" s="3"/>
      <c r="P355" s="3"/>
      <c r="Q355" s="3"/>
    </row>
    <row r="356" spans="1:17" s="4" customFormat="1" ht="14.4" x14ac:dyDescent="0.3">
      <c r="A356" s="22" t="s">
        <v>153</v>
      </c>
      <c r="B356" s="24"/>
      <c r="C356" s="24"/>
      <c r="D356" s="23"/>
      <c r="E356" s="43"/>
      <c r="F356" s="23"/>
      <c r="L356" s="3"/>
      <c r="M356" s="3"/>
      <c r="N356" s="3"/>
      <c r="O356" s="3"/>
      <c r="P356" s="3"/>
      <c r="Q356" s="3"/>
    </row>
    <row r="357" spans="1:17" s="4" customFormat="1" ht="15" customHeight="1" x14ac:dyDescent="0.3">
      <c r="A357" s="25" t="s">
        <v>190</v>
      </c>
      <c r="B357" s="24"/>
      <c r="C357" s="24"/>
      <c r="D357" s="23"/>
      <c r="E357" s="44">
        <v>11245395.02</v>
      </c>
      <c r="F357" s="26" t="s">
        <v>5</v>
      </c>
      <c r="L357" s="3"/>
      <c r="M357" s="3"/>
      <c r="N357" s="3"/>
      <c r="O357" s="3"/>
      <c r="P357" s="3"/>
      <c r="Q357" s="3"/>
    </row>
    <row r="358" spans="1:17" s="4" customFormat="1" ht="15" hidden="1" customHeight="1" x14ac:dyDescent="0.3">
      <c r="A358" s="25" t="s">
        <v>191</v>
      </c>
      <c r="B358" s="24"/>
      <c r="C358" s="24"/>
      <c r="D358" s="23"/>
      <c r="E358" s="44"/>
      <c r="F358" s="26" t="s">
        <v>5</v>
      </c>
      <c r="L358" s="3"/>
      <c r="M358" s="3"/>
      <c r="N358" s="3"/>
      <c r="O358" s="3"/>
      <c r="P358" s="3"/>
      <c r="Q358" s="3"/>
    </row>
    <row r="359" spans="1:17" s="4" customFormat="1" ht="15" customHeight="1" x14ac:dyDescent="0.3">
      <c r="A359" s="167" t="s">
        <v>336</v>
      </c>
      <c r="B359" s="168"/>
      <c r="C359" s="168"/>
      <c r="D359" s="168"/>
      <c r="E359" s="44">
        <v>560612.12</v>
      </c>
      <c r="F359" s="26" t="s">
        <v>5</v>
      </c>
      <c r="L359" s="3"/>
      <c r="M359" s="3"/>
      <c r="N359" s="3"/>
      <c r="O359" s="3"/>
      <c r="P359" s="3"/>
      <c r="Q359" s="3"/>
    </row>
    <row r="360" spans="1:17" s="4" customFormat="1" ht="15" hidden="1" customHeight="1" x14ac:dyDescent="0.3">
      <c r="A360" s="25" t="s">
        <v>282</v>
      </c>
      <c r="B360" s="24"/>
      <c r="C360" s="24"/>
      <c r="D360" s="23"/>
      <c r="E360" s="44"/>
      <c r="F360" s="26" t="s">
        <v>5</v>
      </c>
      <c r="L360" s="3"/>
      <c r="M360" s="3"/>
      <c r="N360" s="3"/>
      <c r="O360" s="3"/>
      <c r="P360" s="3"/>
      <c r="Q360" s="3"/>
    </row>
    <row r="361" spans="1:17" s="4" customFormat="1" ht="27.75" hidden="1" customHeight="1" x14ac:dyDescent="0.3">
      <c r="A361" s="233" t="s">
        <v>274</v>
      </c>
      <c r="B361" s="235"/>
      <c r="C361" s="235"/>
      <c r="D361" s="235"/>
      <c r="E361" s="44">
        <v>0</v>
      </c>
      <c r="F361" s="26" t="s">
        <v>5</v>
      </c>
      <c r="L361" s="3"/>
      <c r="M361" s="3"/>
      <c r="N361" s="3"/>
      <c r="O361" s="3"/>
      <c r="P361" s="3"/>
      <c r="Q361" s="3"/>
    </row>
    <row r="362" spans="1:17" s="4" customFormat="1" ht="21.6" customHeight="1" x14ac:dyDescent="0.3">
      <c r="A362" s="25"/>
      <c r="B362" s="25"/>
      <c r="C362" s="24"/>
      <c r="D362" s="23"/>
      <c r="E362" s="114"/>
      <c r="F362" s="23"/>
      <c r="L362" s="3"/>
      <c r="M362" s="3"/>
      <c r="N362" s="3"/>
      <c r="O362" s="3"/>
      <c r="P362" s="3"/>
      <c r="Q362" s="3"/>
    </row>
    <row r="363" spans="1:17" s="4" customFormat="1" ht="36" customHeight="1" x14ac:dyDescent="0.25">
      <c r="A363" s="245" t="s">
        <v>136</v>
      </c>
      <c r="B363" s="245"/>
      <c r="C363" s="245"/>
      <c r="D363" s="245"/>
      <c r="E363" s="245"/>
      <c r="F363" s="245"/>
      <c r="L363" s="3"/>
      <c r="M363" s="3"/>
      <c r="N363" s="3"/>
      <c r="O363" s="3"/>
      <c r="P363" s="3"/>
      <c r="Q363" s="3"/>
    </row>
    <row r="364" spans="1:17" s="4" customFormat="1" ht="14.4" x14ac:dyDescent="0.3">
      <c r="A364" s="25" t="s">
        <v>192</v>
      </c>
      <c r="B364" s="24"/>
      <c r="C364" s="24"/>
      <c r="D364" s="23"/>
      <c r="E364" s="43">
        <f>SUM(E366:E382)</f>
        <v>558972.71</v>
      </c>
      <c r="F364" s="23" t="s">
        <v>3</v>
      </c>
      <c r="G364" s="4" t="s">
        <v>275</v>
      </c>
      <c r="H364" s="3">
        <f>82736+1000+336795.47+133644.44</f>
        <v>554175.90999999992</v>
      </c>
      <c r="I364" s="3">
        <f>E364-H364</f>
        <v>4796.8000000000466</v>
      </c>
      <c r="J364" s="3"/>
      <c r="K364" s="3"/>
      <c r="L364" s="3"/>
      <c r="M364" s="3"/>
      <c r="N364" s="3"/>
      <c r="O364" s="3"/>
      <c r="P364" s="3"/>
      <c r="Q364" s="3"/>
    </row>
    <row r="365" spans="1:17" s="4" customFormat="1" ht="16.5" customHeight="1" x14ac:dyDescent="0.3">
      <c r="A365" s="22" t="s">
        <v>153</v>
      </c>
      <c r="B365" s="24"/>
      <c r="C365" s="24"/>
      <c r="D365" s="23"/>
      <c r="E365" s="43"/>
      <c r="F365" s="23"/>
      <c r="L365" s="3"/>
      <c r="M365" s="3"/>
      <c r="N365" s="3"/>
      <c r="O365" s="3"/>
      <c r="P365" s="3"/>
      <c r="Q365" s="3"/>
    </row>
    <row r="366" spans="1:17" s="4" customFormat="1" ht="28.5" hidden="1" customHeight="1" x14ac:dyDescent="0.25">
      <c r="A366" s="233" t="s">
        <v>236</v>
      </c>
      <c r="B366" s="233"/>
      <c r="C366" s="233"/>
      <c r="D366" s="233"/>
      <c r="E366" s="44">
        <v>0</v>
      </c>
      <c r="F366" s="26" t="s">
        <v>5</v>
      </c>
      <c r="L366" s="3"/>
      <c r="M366" s="3"/>
      <c r="N366" s="3"/>
      <c r="O366" s="3"/>
      <c r="P366" s="3"/>
      <c r="Q366" s="3"/>
    </row>
    <row r="367" spans="1:17" s="4" customFormat="1" ht="15" hidden="1" customHeight="1" x14ac:dyDescent="0.25">
      <c r="A367" s="233" t="s">
        <v>237</v>
      </c>
      <c r="B367" s="233"/>
      <c r="C367" s="233"/>
      <c r="D367" s="233"/>
      <c r="E367" s="44">
        <v>0</v>
      </c>
      <c r="F367" s="26" t="s">
        <v>5</v>
      </c>
      <c r="L367" s="3"/>
      <c r="M367" s="3"/>
      <c r="N367" s="3"/>
      <c r="O367" s="3"/>
      <c r="P367" s="3"/>
      <c r="Q367" s="3"/>
    </row>
    <row r="368" spans="1:17" s="4" customFormat="1" ht="18.75" customHeight="1" x14ac:dyDescent="0.25">
      <c r="A368" s="233" t="s">
        <v>249</v>
      </c>
      <c r="B368" s="233"/>
      <c r="C368" s="233"/>
      <c r="D368" s="233"/>
      <c r="E368" s="44">
        <v>10000</v>
      </c>
      <c r="F368" s="26" t="s">
        <v>5</v>
      </c>
      <c r="L368" s="3"/>
      <c r="M368" s="3"/>
      <c r="N368" s="3"/>
      <c r="O368" s="3"/>
      <c r="P368" s="3"/>
      <c r="Q368" s="3"/>
    </row>
    <row r="369" spans="1:17" s="4" customFormat="1" ht="30.75" customHeight="1" x14ac:dyDescent="0.25">
      <c r="A369" s="233" t="s">
        <v>370</v>
      </c>
      <c r="B369" s="233"/>
      <c r="C369" s="233"/>
      <c r="D369" s="233"/>
      <c r="E369" s="44">
        <v>25000</v>
      </c>
      <c r="F369" s="26" t="s">
        <v>3</v>
      </c>
      <c r="L369" s="3"/>
      <c r="M369" s="3"/>
      <c r="N369" s="3"/>
      <c r="O369" s="3"/>
      <c r="P369" s="3"/>
      <c r="Q369" s="3"/>
    </row>
    <row r="370" spans="1:17" s="4" customFormat="1" ht="30" hidden="1" customHeight="1" x14ac:dyDescent="0.25">
      <c r="A370" s="161" t="s">
        <v>266</v>
      </c>
      <c r="B370" s="161"/>
      <c r="C370" s="161"/>
      <c r="D370" s="161"/>
      <c r="E370" s="45"/>
      <c r="F370" s="26" t="s">
        <v>3</v>
      </c>
      <c r="L370" s="3"/>
      <c r="M370" s="3"/>
      <c r="N370" s="3"/>
      <c r="O370" s="3"/>
      <c r="P370" s="3"/>
      <c r="Q370" s="3"/>
    </row>
    <row r="371" spans="1:17" s="4" customFormat="1" ht="43.5" customHeight="1" x14ac:dyDescent="0.25">
      <c r="A371" s="233" t="s">
        <v>371</v>
      </c>
      <c r="B371" s="233"/>
      <c r="C371" s="233"/>
      <c r="D371" s="233"/>
      <c r="E371" s="45">
        <v>25000</v>
      </c>
      <c r="F371" s="26" t="s">
        <v>3</v>
      </c>
      <c r="L371" s="3"/>
      <c r="M371" s="3"/>
      <c r="N371" s="3"/>
      <c r="O371" s="3"/>
      <c r="P371" s="3"/>
      <c r="Q371" s="3"/>
    </row>
    <row r="372" spans="1:17" s="4" customFormat="1" ht="316.2" customHeight="1" x14ac:dyDescent="0.25">
      <c r="A372" s="246" t="s">
        <v>340</v>
      </c>
      <c r="B372" s="246"/>
      <c r="C372" s="246"/>
      <c r="D372" s="246"/>
      <c r="E372" s="45">
        <v>1000</v>
      </c>
      <c r="F372" s="60" t="s">
        <v>3</v>
      </c>
      <c r="G372" s="59"/>
      <c r="H372" s="58"/>
      <c r="L372" s="3"/>
      <c r="M372" s="3"/>
      <c r="N372" s="3"/>
      <c r="O372" s="3"/>
      <c r="P372" s="3"/>
      <c r="Q372" s="3"/>
    </row>
    <row r="373" spans="1:17" s="4" customFormat="1" ht="57.75" customHeight="1" x14ac:dyDescent="0.25">
      <c r="A373" s="161" t="s">
        <v>276</v>
      </c>
      <c r="B373" s="161"/>
      <c r="C373" s="161"/>
      <c r="D373" s="161"/>
      <c r="E373" s="45">
        <v>1000</v>
      </c>
      <c r="F373" s="60" t="s">
        <v>3</v>
      </c>
      <c r="G373" s="59"/>
      <c r="L373" s="3"/>
      <c r="M373" s="3"/>
      <c r="N373" s="3"/>
      <c r="O373" s="3"/>
      <c r="P373" s="3"/>
      <c r="Q373" s="3"/>
    </row>
    <row r="374" spans="1:17" s="4" customFormat="1" ht="33" hidden="1" customHeight="1" x14ac:dyDescent="0.3">
      <c r="A374" s="240" t="s">
        <v>339</v>
      </c>
      <c r="B374" s="241"/>
      <c r="C374" s="241"/>
      <c r="D374" s="241"/>
      <c r="E374" s="45"/>
      <c r="F374" s="45" t="s">
        <v>3</v>
      </c>
      <c r="G374" s="59"/>
      <c r="L374" s="3"/>
      <c r="M374" s="3"/>
      <c r="N374" s="3"/>
      <c r="O374" s="3"/>
      <c r="P374" s="3"/>
      <c r="Q374" s="3"/>
    </row>
    <row r="375" spans="1:17" s="4" customFormat="1" ht="34.950000000000003" customHeight="1" x14ac:dyDescent="0.3">
      <c r="A375" s="240" t="s">
        <v>341</v>
      </c>
      <c r="B375" s="241"/>
      <c r="C375" s="241"/>
      <c r="D375" s="241"/>
      <c r="E375" s="45">
        <v>1000</v>
      </c>
      <c r="F375" s="45" t="s">
        <v>3</v>
      </c>
      <c r="G375" s="59"/>
      <c r="L375" s="3"/>
      <c r="M375" s="3"/>
      <c r="N375" s="3"/>
      <c r="O375" s="3"/>
      <c r="P375" s="3"/>
      <c r="Q375" s="3"/>
    </row>
    <row r="376" spans="1:17" s="4" customFormat="1" ht="117.6" customHeight="1" x14ac:dyDescent="0.3">
      <c r="A376" s="240" t="s">
        <v>342</v>
      </c>
      <c r="B376" s="241"/>
      <c r="C376" s="241"/>
      <c r="D376" s="241"/>
      <c r="E376" s="45">
        <v>1000</v>
      </c>
      <c r="F376" s="45" t="s">
        <v>3</v>
      </c>
      <c r="G376" s="59"/>
      <c r="L376" s="3"/>
      <c r="M376" s="3"/>
      <c r="N376" s="3"/>
      <c r="O376" s="3"/>
      <c r="P376" s="3"/>
      <c r="Q376" s="3"/>
    </row>
    <row r="377" spans="1:17" s="4" customFormat="1" ht="165.6" hidden="1" customHeight="1" x14ac:dyDescent="0.3">
      <c r="A377" s="240" t="s">
        <v>343</v>
      </c>
      <c r="B377" s="241"/>
      <c r="C377" s="241"/>
      <c r="D377" s="241"/>
      <c r="E377" s="151"/>
      <c r="F377" s="45" t="s">
        <v>3</v>
      </c>
      <c r="G377" s="59"/>
      <c r="L377" s="3"/>
      <c r="M377" s="3"/>
      <c r="N377" s="3"/>
      <c r="O377" s="3"/>
      <c r="P377" s="3"/>
      <c r="Q377" s="3"/>
    </row>
    <row r="378" spans="1:17" s="4" customFormat="1" ht="54" hidden="1" customHeight="1" x14ac:dyDescent="0.3">
      <c r="A378" s="240" t="s">
        <v>344</v>
      </c>
      <c r="B378" s="241"/>
      <c r="C378" s="241"/>
      <c r="D378" s="241"/>
      <c r="E378" s="45"/>
      <c r="F378" s="45" t="s">
        <v>3</v>
      </c>
      <c r="G378" s="59"/>
      <c r="L378" s="3"/>
      <c r="M378" s="3"/>
      <c r="N378" s="3"/>
      <c r="O378" s="3"/>
      <c r="P378" s="3"/>
      <c r="Q378" s="3"/>
    </row>
    <row r="379" spans="1:17" s="4" customFormat="1" ht="128.4" customHeight="1" x14ac:dyDescent="0.3">
      <c r="A379" s="240" t="s">
        <v>345</v>
      </c>
      <c r="B379" s="241"/>
      <c r="C379" s="241"/>
      <c r="D379" s="241"/>
      <c r="E379" s="45">
        <v>1000</v>
      </c>
      <c r="F379" s="45" t="s">
        <v>3</v>
      </c>
      <c r="G379" s="59"/>
      <c r="L379" s="3"/>
      <c r="M379" s="3"/>
      <c r="N379" s="3"/>
      <c r="O379" s="3"/>
      <c r="P379" s="3"/>
      <c r="Q379" s="3"/>
    </row>
    <row r="380" spans="1:17" s="4" customFormat="1" ht="257.39999999999998" customHeight="1" x14ac:dyDescent="0.3">
      <c r="A380" s="247" t="s">
        <v>346</v>
      </c>
      <c r="B380" s="248"/>
      <c r="C380" s="248"/>
      <c r="D380" s="248"/>
      <c r="E380" s="45">
        <v>1</v>
      </c>
      <c r="F380" s="45" t="s">
        <v>3</v>
      </c>
      <c r="G380" s="59"/>
      <c r="L380" s="3"/>
      <c r="M380" s="3"/>
      <c r="N380" s="3"/>
      <c r="O380" s="3"/>
      <c r="P380" s="3"/>
      <c r="Q380" s="3"/>
    </row>
    <row r="381" spans="1:17" s="4" customFormat="1" ht="42" hidden="1" customHeight="1" x14ac:dyDescent="0.3">
      <c r="A381" s="240" t="s">
        <v>347</v>
      </c>
      <c r="B381" s="241"/>
      <c r="C381" s="241"/>
      <c r="D381" s="241"/>
      <c r="E381" s="45"/>
      <c r="F381" s="45" t="s">
        <v>3</v>
      </c>
      <c r="G381" s="59"/>
      <c r="L381" s="3"/>
      <c r="M381" s="3"/>
      <c r="N381" s="3"/>
      <c r="O381" s="3"/>
      <c r="P381" s="3"/>
      <c r="Q381" s="3"/>
    </row>
    <row r="382" spans="1:17" s="4" customFormat="1" ht="70.95" customHeight="1" x14ac:dyDescent="0.3">
      <c r="A382" s="240" t="s">
        <v>372</v>
      </c>
      <c r="B382" s="241"/>
      <c r="C382" s="241"/>
      <c r="D382" s="241"/>
      <c r="E382" s="45">
        <v>493971.71</v>
      </c>
      <c r="F382" s="45" t="s">
        <v>3</v>
      </c>
      <c r="G382" s="59"/>
      <c r="L382" s="3"/>
      <c r="M382" s="3"/>
      <c r="N382" s="3"/>
      <c r="O382" s="3"/>
      <c r="P382" s="3"/>
      <c r="Q382" s="3"/>
    </row>
    <row r="383" spans="1:17" s="4" customFormat="1" ht="14.4" x14ac:dyDescent="0.3">
      <c r="A383" s="240"/>
      <c r="B383" s="241"/>
      <c r="C383" s="241"/>
      <c r="D383" s="241"/>
      <c r="E383" s="45"/>
      <c r="F383" s="45"/>
      <c r="G383" s="59"/>
      <c r="L383" s="3"/>
      <c r="M383" s="3"/>
      <c r="N383" s="3"/>
      <c r="O383" s="3"/>
      <c r="P383" s="3"/>
      <c r="Q383" s="3"/>
    </row>
    <row r="384" spans="1:17" s="4" customFormat="1" ht="14.4" x14ac:dyDescent="0.3">
      <c r="A384" s="72"/>
      <c r="B384" s="84"/>
      <c r="C384" s="84"/>
      <c r="D384" s="84"/>
      <c r="E384" s="45"/>
      <c r="F384" s="45"/>
      <c r="G384" s="59"/>
      <c r="L384" s="3"/>
      <c r="M384" s="3"/>
      <c r="N384" s="3"/>
      <c r="O384" s="3"/>
      <c r="P384" s="3"/>
      <c r="Q384" s="3"/>
    </row>
    <row r="385" spans="1:17" s="4" customFormat="1" ht="78" customHeight="1" x14ac:dyDescent="0.25">
      <c r="A385" s="212" t="s">
        <v>393</v>
      </c>
      <c r="B385" s="212"/>
      <c r="C385" s="212"/>
      <c r="D385" s="212"/>
      <c r="E385" s="212"/>
      <c r="F385" s="212"/>
      <c r="L385" s="3"/>
      <c r="M385" s="3"/>
      <c r="N385" s="3"/>
      <c r="O385" s="3"/>
      <c r="P385" s="3"/>
      <c r="Q385" s="3"/>
    </row>
    <row r="386" spans="1:17" s="4" customFormat="1" x14ac:dyDescent="0.25">
      <c r="A386" s="50"/>
      <c r="B386" s="50"/>
      <c r="C386" s="50"/>
      <c r="D386" s="50"/>
      <c r="E386" s="50"/>
      <c r="F386" s="50"/>
      <c r="L386" s="3"/>
      <c r="M386" s="3"/>
      <c r="N386" s="3"/>
      <c r="O386" s="3"/>
      <c r="P386" s="3"/>
      <c r="Q386" s="3"/>
    </row>
    <row r="387" spans="1:17" s="4" customFormat="1" x14ac:dyDescent="0.25">
      <c r="E387" s="5"/>
      <c r="L387" s="3"/>
      <c r="M387" s="3"/>
      <c r="N387" s="3"/>
      <c r="O387" s="3"/>
      <c r="P387" s="3"/>
      <c r="Q387" s="3"/>
    </row>
    <row r="388" spans="1:17" s="4" customFormat="1" x14ac:dyDescent="0.25">
      <c r="E388" s="5"/>
      <c r="L388" s="3"/>
      <c r="M388" s="3"/>
      <c r="N388" s="3"/>
      <c r="O388" s="3"/>
      <c r="P388" s="3"/>
      <c r="Q388" s="3"/>
    </row>
    <row r="389" spans="1:17" s="4" customFormat="1" x14ac:dyDescent="0.25">
      <c r="A389" s="1" t="s">
        <v>325</v>
      </c>
      <c r="E389" s="5"/>
      <c r="F389" s="1" t="s">
        <v>324</v>
      </c>
      <c r="L389" s="3"/>
      <c r="M389" s="3"/>
      <c r="N389" s="3"/>
      <c r="O389" s="3"/>
      <c r="P389" s="3"/>
      <c r="Q389" s="3"/>
    </row>
    <row r="390" spans="1:17" s="4" customFormat="1" x14ac:dyDescent="0.25">
      <c r="E390" s="5"/>
      <c r="L390" s="3"/>
      <c r="M390" s="3"/>
      <c r="N390" s="3"/>
      <c r="O390" s="3"/>
      <c r="P390" s="3"/>
      <c r="Q390" s="3"/>
    </row>
    <row r="391" spans="1:17" s="4" customFormat="1" x14ac:dyDescent="0.25">
      <c r="E391" s="5"/>
      <c r="L391" s="3"/>
      <c r="M391" s="3"/>
      <c r="N391" s="3"/>
      <c r="O391" s="3"/>
      <c r="P391" s="3"/>
      <c r="Q391" s="3"/>
    </row>
    <row r="392" spans="1:17" s="4" customFormat="1" x14ac:dyDescent="0.25">
      <c r="E392" s="5"/>
      <c r="L392" s="3"/>
      <c r="M392" s="3"/>
      <c r="N392" s="3"/>
      <c r="O392" s="3"/>
      <c r="P392" s="3"/>
      <c r="Q392" s="3"/>
    </row>
    <row r="393" spans="1:17" s="4" customFormat="1" x14ac:dyDescent="0.25">
      <c r="E393" s="5"/>
      <c r="L393" s="3"/>
      <c r="M393" s="3"/>
      <c r="N393" s="3"/>
      <c r="O393" s="3"/>
      <c r="P393" s="3"/>
      <c r="Q393" s="3"/>
    </row>
    <row r="394" spans="1:17" s="4" customFormat="1" x14ac:dyDescent="0.25">
      <c r="E394" s="5"/>
      <c r="L394" s="3"/>
      <c r="M394" s="3"/>
      <c r="N394" s="3"/>
      <c r="O394" s="3"/>
      <c r="P394" s="3"/>
      <c r="Q394" s="3"/>
    </row>
    <row r="395" spans="1:17" s="4" customFormat="1" x14ac:dyDescent="0.25">
      <c r="E395" s="5"/>
      <c r="L395" s="3"/>
      <c r="M395" s="3"/>
      <c r="N395" s="3"/>
      <c r="O395" s="3"/>
      <c r="P395" s="3"/>
      <c r="Q395" s="3"/>
    </row>
    <row r="396" spans="1:17" s="4" customFormat="1" x14ac:dyDescent="0.25">
      <c r="E396" s="5"/>
      <c r="L396" s="3"/>
      <c r="M396" s="3"/>
      <c r="N396" s="3"/>
      <c r="O396" s="3"/>
      <c r="P396" s="3"/>
      <c r="Q396" s="3"/>
    </row>
    <row r="397" spans="1:17" s="4" customFormat="1" x14ac:dyDescent="0.25">
      <c r="E397" s="5"/>
      <c r="L397" s="3"/>
      <c r="M397" s="3"/>
      <c r="N397" s="3"/>
      <c r="O397" s="3"/>
      <c r="P397" s="3"/>
      <c r="Q397" s="3"/>
    </row>
    <row r="398" spans="1:17" s="4" customFormat="1" x14ac:dyDescent="0.25">
      <c r="E398" s="5"/>
      <c r="L398" s="3"/>
      <c r="M398" s="3"/>
      <c r="N398" s="3"/>
      <c r="O398" s="3"/>
      <c r="P398" s="3"/>
      <c r="Q398" s="3"/>
    </row>
    <row r="399" spans="1:17" s="4" customFormat="1" x14ac:dyDescent="0.25">
      <c r="E399" s="5"/>
      <c r="L399" s="3"/>
      <c r="M399" s="3"/>
      <c r="N399" s="3"/>
      <c r="O399" s="3"/>
      <c r="P399" s="3"/>
      <c r="Q399" s="3"/>
    </row>
    <row r="400" spans="1:17" s="4" customFormat="1" x14ac:dyDescent="0.25">
      <c r="E400" s="5"/>
      <c r="L400" s="3"/>
      <c r="M400" s="3"/>
      <c r="N400" s="3"/>
      <c r="O400" s="3"/>
      <c r="P400" s="3"/>
      <c r="Q400" s="3"/>
    </row>
    <row r="401" spans="5:17" s="4" customFormat="1" x14ac:dyDescent="0.25">
      <c r="E401" s="5"/>
      <c r="L401" s="3"/>
      <c r="M401" s="3"/>
      <c r="N401" s="3"/>
      <c r="O401" s="3"/>
      <c r="P401" s="3"/>
      <c r="Q401" s="3"/>
    </row>
    <row r="402" spans="5:17" s="4" customFormat="1" x14ac:dyDescent="0.25">
      <c r="E402" s="5"/>
      <c r="L402" s="3"/>
      <c r="M402" s="3"/>
      <c r="N402" s="3"/>
      <c r="O402" s="3"/>
      <c r="P402" s="3"/>
      <c r="Q402" s="3"/>
    </row>
    <row r="403" spans="5:17" s="4" customFormat="1" x14ac:dyDescent="0.25">
      <c r="E403" s="5"/>
      <c r="L403" s="3"/>
      <c r="M403" s="3"/>
      <c r="N403" s="3"/>
      <c r="O403" s="3"/>
      <c r="P403" s="3"/>
      <c r="Q403" s="3"/>
    </row>
    <row r="404" spans="5:17" s="4" customFormat="1" x14ac:dyDescent="0.25">
      <c r="E404" s="5"/>
      <c r="L404" s="3"/>
      <c r="M404" s="3"/>
      <c r="N404" s="3"/>
      <c r="O404" s="3"/>
      <c r="P404" s="3"/>
      <c r="Q404" s="3"/>
    </row>
    <row r="405" spans="5:17" s="4" customFormat="1" x14ac:dyDescent="0.25">
      <c r="E405" s="5"/>
      <c r="L405" s="3"/>
      <c r="M405" s="3"/>
      <c r="N405" s="3"/>
      <c r="O405" s="3"/>
      <c r="P405" s="3"/>
      <c r="Q405" s="3"/>
    </row>
    <row r="406" spans="5:17" s="4" customFormat="1" x14ac:dyDescent="0.25">
      <c r="E406" s="5"/>
      <c r="L406" s="3"/>
      <c r="M406" s="3"/>
      <c r="N406" s="3"/>
      <c r="O406" s="3"/>
      <c r="P406" s="3"/>
      <c r="Q406" s="3"/>
    </row>
    <row r="407" spans="5:17" s="4" customFormat="1" x14ac:dyDescent="0.25">
      <c r="E407" s="5"/>
      <c r="L407" s="3"/>
      <c r="M407" s="3"/>
      <c r="N407" s="3"/>
      <c r="O407" s="3"/>
      <c r="P407" s="3"/>
      <c r="Q407" s="3"/>
    </row>
    <row r="408" spans="5:17" s="4" customFormat="1" x14ac:dyDescent="0.25">
      <c r="E408" s="5"/>
      <c r="L408" s="3"/>
      <c r="M408" s="3"/>
      <c r="N408" s="3"/>
      <c r="O408" s="3"/>
      <c r="P408" s="3"/>
      <c r="Q408" s="3"/>
    </row>
    <row r="409" spans="5:17" s="4" customFormat="1" x14ac:dyDescent="0.25">
      <c r="E409" s="5"/>
      <c r="L409" s="3"/>
      <c r="M409" s="3"/>
      <c r="N409" s="3"/>
      <c r="O409" s="3"/>
      <c r="P409" s="3"/>
      <c r="Q409" s="3"/>
    </row>
    <row r="410" spans="5:17" s="4" customFormat="1" x14ac:dyDescent="0.25">
      <c r="E410" s="5"/>
      <c r="L410" s="3"/>
      <c r="M410" s="3"/>
      <c r="N410" s="3"/>
      <c r="O410" s="3"/>
      <c r="P410" s="3"/>
      <c r="Q410" s="3"/>
    </row>
    <row r="411" spans="5:17" s="4" customFormat="1" x14ac:dyDescent="0.25">
      <c r="E411" s="5"/>
      <c r="L411" s="3"/>
      <c r="M411" s="3"/>
      <c r="N411" s="3"/>
      <c r="O411" s="3"/>
      <c r="P411" s="3"/>
      <c r="Q411" s="3"/>
    </row>
    <row r="412" spans="5:17" s="4" customFormat="1" x14ac:dyDescent="0.25">
      <c r="E412" s="5"/>
      <c r="L412" s="3"/>
      <c r="M412" s="3"/>
      <c r="N412" s="3"/>
      <c r="O412" s="3"/>
      <c r="P412" s="3"/>
      <c r="Q412" s="3"/>
    </row>
    <row r="413" spans="5:17" s="4" customFormat="1" x14ac:dyDescent="0.25">
      <c r="E413" s="5"/>
      <c r="L413" s="3"/>
      <c r="M413" s="3"/>
      <c r="N413" s="3"/>
      <c r="O413" s="3"/>
      <c r="P413" s="3"/>
      <c r="Q413" s="3"/>
    </row>
    <row r="414" spans="5:17" s="4" customFormat="1" x14ac:dyDescent="0.25">
      <c r="E414" s="5"/>
      <c r="L414" s="3"/>
      <c r="M414" s="3"/>
      <c r="N414" s="3"/>
      <c r="O414" s="3"/>
      <c r="P414" s="3"/>
      <c r="Q414" s="3"/>
    </row>
    <row r="415" spans="5:17" s="4" customFormat="1" x14ac:dyDescent="0.25">
      <c r="E415" s="5"/>
      <c r="L415" s="3"/>
      <c r="M415" s="3"/>
      <c r="N415" s="3"/>
      <c r="O415" s="3"/>
      <c r="P415" s="3"/>
      <c r="Q415" s="3"/>
    </row>
    <row r="416" spans="5:17" s="4" customFormat="1" x14ac:dyDescent="0.25">
      <c r="E416" s="5"/>
      <c r="L416" s="3"/>
      <c r="M416" s="3"/>
      <c r="N416" s="3"/>
      <c r="O416" s="3"/>
      <c r="P416" s="3"/>
      <c r="Q416" s="3"/>
    </row>
    <row r="417" spans="5:17" s="4" customFormat="1" x14ac:dyDescent="0.25">
      <c r="E417" s="5"/>
      <c r="L417" s="3"/>
      <c r="M417" s="3"/>
      <c r="N417" s="3"/>
      <c r="O417" s="3"/>
      <c r="P417" s="3"/>
      <c r="Q417" s="3"/>
    </row>
    <row r="418" spans="5:17" s="4" customFormat="1" x14ac:dyDescent="0.25">
      <c r="E418" s="5"/>
      <c r="L418" s="3"/>
      <c r="M418" s="3"/>
      <c r="N418" s="3"/>
      <c r="O418" s="3"/>
      <c r="P418" s="3"/>
      <c r="Q418" s="3"/>
    </row>
    <row r="419" spans="5:17" s="4" customFormat="1" x14ac:dyDescent="0.25">
      <c r="E419" s="5"/>
      <c r="L419" s="3"/>
      <c r="M419" s="3"/>
      <c r="N419" s="3"/>
      <c r="O419" s="3"/>
      <c r="P419" s="3"/>
      <c r="Q419" s="3"/>
    </row>
    <row r="420" spans="5:17" s="4" customFormat="1" x14ac:dyDescent="0.25">
      <c r="E420" s="5"/>
      <c r="L420" s="3"/>
      <c r="M420" s="3"/>
      <c r="N420" s="3"/>
      <c r="O420" s="3"/>
      <c r="P420" s="3"/>
      <c r="Q420" s="3"/>
    </row>
    <row r="421" spans="5:17" s="4" customFormat="1" x14ac:dyDescent="0.25">
      <c r="E421" s="5"/>
      <c r="L421" s="3"/>
      <c r="M421" s="3"/>
      <c r="N421" s="3"/>
      <c r="O421" s="3"/>
      <c r="P421" s="3"/>
      <c r="Q421" s="3"/>
    </row>
    <row r="422" spans="5:17" s="4" customFormat="1" x14ac:dyDescent="0.25">
      <c r="E422" s="5"/>
      <c r="L422" s="3"/>
      <c r="M422" s="3"/>
      <c r="N422" s="3"/>
      <c r="O422" s="3"/>
      <c r="P422" s="3"/>
      <c r="Q422" s="3"/>
    </row>
    <row r="423" spans="5:17" s="4" customFormat="1" x14ac:dyDescent="0.25">
      <c r="E423" s="5"/>
      <c r="L423" s="3"/>
      <c r="M423" s="3"/>
      <c r="N423" s="3"/>
      <c r="O423" s="3"/>
      <c r="P423" s="3"/>
      <c r="Q423" s="3"/>
    </row>
    <row r="424" spans="5:17" s="4" customFormat="1" x14ac:dyDescent="0.25">
      <c r="E424" s="5"/>
      <c r="L424" s="3"/>
      <c r="M424" s="3"/>
      <c r="N424" s="3"/>
      <c r="O424" s="3"/>
      <c r="P424" s="3"/>
      <c r="Q424" s="3"/>
    </row>
    <row r="425" spans="5:17" s="4" customFormat="1" x14ac:dyDescent="0.25">
      <c r="E425" s="5"/>
      <c r="L425" s="3"/>
      <c r="M425" s="3"/>
      <c r="N425" s="3"/>
      <c r="O425" s="3"/>
      <c r="P425" s="3"/>
      <c r="Q425" s="3"/>
    </row>
    <row r="426" spans="5:17" s="4" customFormat="1" x14ac:dyDescent="0.25">
      <c r="E426" s="5"/>
      <c r="L426" s="3"/>
      <c r="M426" s="3"/>
      <c r="N426" s="3"/>
      <c r="O426" s="3"/>
      <c r="P426" s="3"/>
      <c r="Q426" s="3"/>
    </row>
    <row r="427" spans="5:17" s="4" customFormat="1" x14ac:dyDescent="0.25">
      <c r="E427" s="5"/>
      <c r="L427" s="3"/>
      <c r="M427" s="3"/>
      <c r="N427" s="3"/>
      <c r="O427" s="3"/>
      <c r="P427" s="3"/>
      <c r="Q427" s="3"/>
    </row>
    <row r="428" spans="5:17" s="4" customFormat="1" x14ac:dyDescent="0.25">
      <c r="E428" s="5"/>
      <c r="L428" s="3"/>
      <c r="M428" s="3"/>
      <c r="N428" s="3"/>
      <c r="O428" s="3"/>
      <c r="P428" s="3"/>
      <c r="Q428" s="3"/>
    </row>
    <row r="429" spans="5:17" s="4" customFormat="1" x14ac:dyDescent="0.25">
      <c r="E429" s="5"/>
      <c r="L429" s="3"/>
      <c r="M429" s="3"/>
      <c r="N429" s="3"/>
      <c r="O429" s="3"/>
      <c r="P429" s="3"/>
      <c r="Q429" s="3"/>
    </row>
    <row r="430" spans="5:17" s="4" customFormat="1" x14ac:dyDescent="0.25">
      <c r="E430" s="5"/>
      <c r="L430" s="3"/>
      <c r="M430" s="3"/>
      <c r="N430" s="3"/>
      <c r="O430" s="3"/>
      <c r="P430" s="3"/>
      <c r="Q430" s="3"/>
    </row>
    <row r="431" spans="5:17" s="4" customFormat="1" x14ac:dyDescent="0.25">
      <c r="E431" s="5"/>
      <c r="L431" s="3"/>
      <c r="M431" s="3"/>
      <c r="N431" s="3"/>
      <c r="O431" s="3"/>
      <c r="P431" s="3"/>
      <c r="Q431" s="3"/>
    </row>
    <row r="432" spans="5:17" s="4" customFormat="1" x14ac:dyDescent="0.25">
      <c r="E432" s="5"/>
      <c r="L432" s="3"/>
      <c r="M432" s="3"/>
      <c r="N432" s="3"/>
      <c r="O432" s="3"/>
      <c r="P432" s="3"/>
      <c r="Q432" s="3"/>
    </row>
    <row r="433" spans="5:17" s="4" customFormat="1" x14ac:dyDescent="0.25">
      <c r="E433" s="5"/>
      <c r="L433" s="3"/>
      <c r="M433" s="3"/>
      <c r="N433" s="3"/>
      <c r="O433" s="3"/>
      <c r="P433" s="3"/>
      <c r="Q433" s="3"/>
    </row>
    <row r="434" spans="5:17" s="4" customFormat="1" x14ac:dyDescent="0.25">
      <c r="E434" s="5"/>
      <c r="L434" s="3"/>
      <c r="M434" s="3"/>
      <c r="N434" s="3"/>
      <c r="O434" s="3"/>
      <c r="P434" s="3"/>
      <c r="Q434" s="3"/>
    </row>
    <row r="435" spans="5:17" s="4" customFormat="1" x14ac:dyDescent="0.25">
      <c r="E435" s="5"/>
      <c r="L435" s="3"/>
      <c r="M435" s="3"/>
      <c r="N435" s="3"/>
      <c r="O435" s="3"/>
      <c r="P435" s="3"/>
      <c r="Q435" s="3"/>
    </row>
    <row r="436" spans="5:17" s="4" customFormat="1" x14ac:dyDescent="0.25">
      <c r="E436" s="5"/>
      <c r="L436" s="3"/>
      <c r="M436" s="3"/>
      <c r="N436" s="3"/>
      <c r="O436" s="3"/>
      <c r="P436" s="3"/>
      <c r="Q436" s="3"/>
    </row>
    <row r="437" spans="5:17" s="4" customFormat="1" x14ac:dyDescent="0.25">
      <c r="E437" s="5"/>
      <c r="L437" s="3"/>
      <c r="M437" s="3"/>
      <c r="N437" s="3"/>
      <c r="O437" s="3"/>
      <c r="P437" s="3"/>
      <c r="Q437" s="3"/>
    </row>
    <row r="438" spans="5:17" s="4" customFormat="1" x14ac:dyDescent="0.25">
      <c r="E438" s="5"/>
      <c r="L438" s="3"/>
      <c r="M438" s="3"/>
      <c r="N438" s="3"/>
      <c r="O438" s="3"/>
      <c r="P438" s="3"/>
      <c r="Q438" s="3"/>
    </row>
    <row r="439" spans="5:17" s="4" customFormat="1" x14ac:dyDescent="0.25">
      <c r="E439" s="5"/>
      <c r="L439" s="3"/>
      <c r="M439" s="3"/>
      <c r="N439" s="3"/>
      <c r="O439" s="3"/>
      <c r="P439" s="3"/>
      <c r="Q439" s="3"/>
    </row>
    <row r="440" spans="5:17" s="4" customFormat="1" x14ac:dyDescent="0.25">
      <c r="E440" s="5"/>
      <c r="L440" s="3"/>
      <c r="M440" s="3"/>
      <c r="N440" s="3"/>
      <c r="O440" s="3"/>
      <c r="P440" s="3"/>
      <c r="Q440" s="3"/>
    </row>
    <row r="441" spans="5:17" s="4" customFormat="1" x14ac:dyDescent="0.25">
      <c r="E441" s="5"/>
      <c r="L441" s="3"/>
      <c r="M441" s="3"/>
      <c r="N441" s="3"/>
      <c r="O441" s="3"/>
      <c r="P441" s="3"/>
      <c r="Q441" s="3"/>
    </row>
    <row r="442" spans="5:17" s="4" customFormat="1" x14ac:dyDescent="0.25">
      <c r="E442" s="5"/>
      <c r="L442" s="3"/>
      <c r="M442" s="3"/>
      <c r="N442" s="3"/>
      <c r="O442" s="3"/>
      <c r="P442" s="3"/>
      <c r="Q442" s="3"/>
    </row>
    <row r="443" spans="5:17" s="4" customFormat="1" x14ac:dyDescent="0.25">
      <c r="E443" s="5"/>
      <c r="L443" s="3"/>
      <c r="M443" s="3"/>
      <c r="N443" s="3"/>
      <c r="O443" s="3"/>
      <c r="P443" s="3"/>
      <c r="Q443" s="3"/>
    </row>
    <row r="444" spans="5:17" s="4" customFormat="1" x14ac:dyDescent="0.25">
      <c r="E444" s="5"/>
      <c r="L444" s="3"/>
      <c r="M444" s="3"/>
      <c r="N444" s="3"/>
      <c r="O444" s="3"/>
      <c r="P444" s="3"/>
      <c r="Q444" s="3"/>
    </row>
    <row r="445" spans="5:17" s="4" customFormat="1" x14ac:dyDescent="0.25">
      <c r="E445" s="5"/>
      <c r="L445" s="3"/>
      <c r="M445" s="3"/>
      <c r="N445" s="3"/>
      <c r="O445" s="3"/>
      <c r="P445" s="3"/>
      <c r="Q445" s="3"/>
    </row>
    <row r="446" spans="5:17" s="4" customFormat="1" x14ac:dyDescent="0.25">
      <c r="E446" s="5"/>
      <c r="L446" s="3"/>
      <c r="M446" s="3"/>
      <c r="N446" s="3"/>
      <c r="O446" s="3"/>
      <c r="P446" s="3"/>
      <c r="Q446" s="3"/>
    </row>
    <row r="447" spans="5:17" s="4" customFormat="1" x14ac:dyDescent="0.25">
      <c r="E447" s="5"/>
      <c r="L447" s="3"/>
      <c r="M447" s="3"/>
      <c r="N447" s="3"/>
      <c r="O447" s="3"/>
      <c r="P447" s="3"/>
      <c r="Q447" s="3"/>
    </row>
    <row r="448" spans="5:17" s="4" customFormat="1" x14ac:dyDescent="0.25">
      <c r="E448" s="5"/>
      <c r="L448" s="3"/>
      <c r="M448" s="3"/>
      <c r="N448" s="3"/>
      <c r="O448" s="3"/>
      <c r="P448" s="3"/>
      <c r="Q448" s="3"/>
    </row>
    <row r="449" spans="5:17" s="4" customFormat="1" x14ac:dyDescent="0.25">
      <c r="E449" s="5"/>
      <c r="L449" s="3"/>
      <c r="M449" s="3"/>
      <c r="N449" s="3"/>
      <c r="O449" s="3"/>
      <c r="P449" s="3"/>
      <c r="Q449" s="3"/>
    </row>
    <row r="450" spans="5:17" s="4" customFormat="1" x14ac:dyDescent="0.25">
      <c r="E450" s="5"/>
      <c r="L450" s="3"/>
      <c r="M450" s="3"/>
      <c r="N450" s="3"/>
      <c r="O450" s="3"/>
      <c r="P450" s="3"/>
      <c r="Q450" s="3"/>
    </row>
    <row r="451" spans="5:17" s="4" customFormat="1" x14ac:dyDescent="0.25">
      <c r="E451" s="5"/>
      <c r="L451" s="3"/>
      <c r="M451" s="3"/>
      <c r="N451" s="3"/>
      <c r="O451" s="3"/>
      <c r="P451" s="3"/>
      <c r="Q451" s="3"/>
    </row>
    <row r="452" spans="5:17" s="4" customFormat="1" x14ac:dyDescent="0.25">
      <c r="E452" s="5"/>
      <c r="L452" s="3"/>
      <c r="M452" s="3"/>
      <c r="N452" s="3"/>
      <c r="O452" s="3"/>
      <c r="P452" s="3"/>
      <c r="Q452" s="3"/>
    </row>
    <row r="453" spans="5:17" s="4" customFormat="1" x14ac:dyDescent="0.25">
      <c r="E453" s="5"/>
      <c r="L453" s="3"/>
      <c r="M453" s="3"/>
      <c r="N453" s="3"/>
      <c r="O453" s="3"/>
      <c r="P453" s="3"/>
      <c r="Q453" s="3"/>
    </row>
    <row r="454" spans="5:17" s="4" customFormat="1" x14ac:dyDescent="0.25">
      <c r="E454" s="5"/>
      <c r="L454" s="3"/>
      <c r="M454" s="3"/>
      <c r="N454" s="3"/>
      <c r="O454" s="3"/>
      <c r="P454" s="3"/>
      <c r="Q454" s="3"/>
    </row>
    <row r="455" spans="5:17" s="4" customFormat="1" x14ac:dyDescent="0.25">
      <c r="E455" s="5"/>
      <c r="L455" s="3"/>
      <c r="M455" s="3"/>
      <c r="N455" s="3"/>
      <c r="O455" s="3"/>
      <c r="P455" s="3"/>
      <c r="Q455" s="3"/>
    </row>
    <row r="456" spans="5:17" s="4" customFormat="1" x14ac:dyDescent="0.25">
      <c r="E456" s="5"/>
      <c r="L456" s="3"/>
      <c r="M456" s="3"/>
      <c r="N456" s="3"/>
      <c r="O456" s="3"/>
      <c r="P456" s="3"/>
      <c r="Q456" s="3"/>
    </row>
    <row r="457" spans="5:17" s="4" customFormat="1" x14ac:dyDescent="0.25">
      <c r="E457" s="5"/>
      <c r="L457" s="3"/>
      <c r="M457" s="3"/>
      <c r="N457" s="3"/>
      <c r="O457" s="3"/>
      <c r="P457" s="3"/>
      <c r="Q457" s="3"/>
    </row>
    <row r="458" spans="5:17" s="4" customFormat="1" x14ac:dyDescent="0.25">
      <c r="E458" s="5"/>
      <c r="L458" s="3"/>
      <c r="M458" s="3"/>
      <c r="N458" s="3"/>
      <c r="O458" s="3"/>
      <c r="P458" s="3"/>
      <c r="Q458" s="3"/>
    </row>
    <row r="459" spans="5:17" s="4" customFormat="1" x14ac:dyDescent="0.25">
      <c r="E459" s="5"/>
      <c r="L459" s="3"/>
      <c r="M459" s="3"/>
      <c r="N459" s="3"/>
      <c r="O459" s="3"/>
      <c r="P459" s="3"/>
      <c r="Q459" s="3"/>
    </row>
    <row r="460" spans="5:17" s="4" customFormat="1" x14ac:dyDescent="0.25">
      <c r="E460" s="5"/>
      <c r="L460" s="3"/>
      <c r="M460" s="3"/>
      <c r="N460" s="3"/>
      <c r="O460" s="3"/>
      <c r="P460" s="3"/>
      <c r="Q460" s="3"/>
    </row>
    <row r="461" spans="5:17" s="4" customFormat="1" x14ac:dyDescent="0.25">
      <c r="E461" s="5"/>
      <c r="L461" s="3"/>
      <c r="M461" s="3"/>
      <c r="N461" s="3"/>
      <c r="O461" s="3"/>
      <c r="P461" s="3"/>
      <c r="Q461" s="3"/>
    </row>
    <row r="462" spans="5:17" s="4" customFormat="1" x14ac:dyDescent="0.25">
      <c r="E462" s="5"/>
      <c r="L462" s="3"/>
      <c r="M462" s="3"/>
      <c r="N462" s="3"/>
      <c r="O462" s="3"/>
      <c r="P462" s="3"/>
      <c r="Q462" s="3"/>
    </row>
    <row r="463" spans="5:17" s="4" customFormat="1" x14ac:dyDescent="0.25">
      <c r="E463" s="5"/>
      <c r="L463" s="3"/>
      <c r="M463" s="3"/>
      <c r="N463" s="3"/>
      <c r="O463" s="3"/>
      <c r="P463" s="3"/>
      <c r="Q463" s="3"/>
    </row>
    <row r="464" spans="5:17" s="4" customFormat="1" x14ac:dyDescent="0.25">
      <c r="E464" s="5"/>
      <c r="L464" s="3"/>
      <c r="M464" s="3"/>
      <c r="N464" s="3"/>
      <c r="O464" s="3"/>
      <c r="P464" s="3"/>
      <c r="Q464" s="3"/>
    </row>
    <row r="465" spans="5:17" s="4" customFormat="1" x14ac:dyDescent="0.25">
      <c r="E465" s="5"/>
      <c r="L465" s="3"/>
      <c r="M465" s="3"/>
      <c r="N465" s="3"/>
      <c r="O465" s="3"/>
      <c r="P465" s="3"/>
      <c r="Q465" s="3"/>
    </row>
    <row r="466" spans="5:17" s="4" customFormat="1" x14ac:dyDescent="0.25">
      <c r="E466" s="5"/>
      <c r="L466" s="3"/>
      <c r="M466" s="3"/>
      <c r="N466" s="3"/>
      <c r="O466" s="3"/>
      <c r="P466" s="3"/>
      <c r="Q466" s="3"/>
    </row>
    <row r="467" spans="5:17" s="4" customFormat="1" x14ac:dyDescent="0.25">
      <c r="E467" s="5"/>
      <c r="L467" s="3"/>
      <c r="M467" s="3"/>
      <c r="N467" s="3"/>
      <c r="O467" s="3"/>
      <c r="P467" s="3"/>
      <c r="Q467" s="3"/>
    </row>
    <row r="468" spans="5:17" s="4" customFormat="1" x14ac:dyDescent="0.25">
      <c r="E468" s="5"/>
      <c r="L468" s="3"/>
      <c r="M468" s="3"/>
      <c r="N468" s="3"/>
      <c r="O468" s="3"/>
      <c r="P468" s="3"/>
      <c r="Q468" s="3"/>
    </row>
    <row r="469" spans="5:17" s="4" customFormat="1" x14ac:dyDescent="0.25">
      <c r="E469" s="5"/>
      <c r="L469" s="3"/>
      <c r="M469" s="3"/>
      <c r="N469" s="3"/>
      <c r="O469" s="3"/>
      <c r="P469" s="3"/>
      <c r="Q469" s="3"/>
    </row>
    <row r="470" spans="5:17" s="4" customFormat="1" x14ac:dyDescent="0.25">
      <c r="E470" s="5"/>
      <c r="L470" s="3"/>
      <c r="M470" s="3"/>
      <c r="N470" s="3"/>
      <c r="O470" s="3"/>
      <c r="P470" s="3"/>
      <c r="Q470" s="3"/>
    </row>
    <row r="471" spans="5:17" s="4" customFormat="1" x14ac:dyDescent="0.25">
      <c r="E471" s="5"/>
      <c r="L471" s="3"/>
      <c r="M471" s="3"/>
      <c r="N471" s="3"/>
      <c r="O471" s="3"/>
      <c r="P471" s="3"/>
      <c r="Q471" s="3"/>
    </row>
    <row r="472" spans="5:17" s="4" customFormat="1" x14ac:dyDescent="0.25">
      <c r="E472" s="5"/>
      <c r="L472" s="3"/>
      <c r="M472" s="3"/>
      <c r="N472" s="3"/>
      <c r="O472" s="3"/>
      <c r="P472" s="3"/>
      <c r="Q472" s="3"/>
    </row>
    <row r="473" spans="5:17" s="4" customFormat="1" x14ac:dyDescent="0.25">
      <c r="E473" s="5"/>
      <c r="L473" s="3"/>
      <c r="M473" s="3"/>
      <c r="N473" s="3"/>
      <c r="O473" s="3"/>
      <c r="P473" s="3"/>
      <c r="Q473" s="3"/>
    </row>
    <row r="474" spans="5:17" s="4" customFormat="1" x14ac:dyDescent="0.25">
      <c r="E474" s="5"/>
      <c r="L474" s="3"/>
      <c r="M474" s="3"/>
      <c r="N474" s="3"/>
      <c r="O474" s="3"/>
      <c r="P474" s="3"/>
      <c r="Q474" s="3"/>
    </row>
    <row r="475" spans="5:17" s="4" customFormat="1" x14ac:dyDescent="0.25">
      <c r="E475" s="5"/>
      <c r="L475" s="3"/>
      <c r="M475" s="3"/>
      <c r="N475" s="3"/>
      <c r="O475" s="3"/>
      <c r="P475" s="3"/>
      <c r="Q475" s="3"/>
    </row>
    <row r="476" spans="5:17" s="4" customFormat="1" x14ac:dyDescent="0.25">
      <c r="E476" s="5"/>
      <c r="L476" s="3"/>
      <c r="M476" s="3"/>
      <c r="N476" s="3"/>
      <c r="O476" s="3"/>
      <c r="P476" s="3"/>
      <c r="Q476" s="3"/>
    </row>
    <row r="477" spans="5:17" s="4" customFormat="1" x14ac:dyDescent="0.25">
      <c r="E477" s="5"/>
      <c r="L477" s="3"/>
      <c r="M477" s="3"/>
      <c r="N477" s="3"/>
      <c r="O477" s="3"/>
      <c r="P477" s="3"/>
      <c r="Q477" s="3"/>
    </row>
    <row r="478" spans="5:17" s="4" customFormat="1" x14ac:dyDescent="0.25">
      <c r="E478" s="5"/>
      <c r="L478" s="3"/>
      <c r="M478" s="3"/>
      <c r="N478" s="3"/>
      <c r="O478" s="3"/>
      <c r="P478" s="3"/>
      <c r="Q478" s="3"/>
    </row>
    <row r="479" spans="5:17" s="4" customFormat="1" x14ac:dyDescent="0.25">
      <c r="E479" s="5"/>
      <c r="L479" s="3"/>
      <c r="M479" s="3"/>
      <c r="N479" s="3"/>
      <c r="O479" s="3"/>
      <c r="P479" s="3"/>
      <c r="Q479" s="3"/>
    </row>
    <row r="480" spans="5:17" s="4" customFormat="1" x14ac:dyDescent="0.25">
      <c r="E480" s="5"/>
      <c r="L480" s="3"/>
      <c r="M480" s="3"/>
      <c r="N480" s="3"/>
      <c r="O480" s="3"/>
      <c r="P480" s="3"/>
      <c r="Q480" s="3"/>
    </row>
    <row r="481" spans="5:17" s="4" customFormat="1" x14ac:dyDescent="0.25">
      <c r="E481" s="5"/>
      <c r="L481" s="3"/>
      <c r="M481" s="3"/>
      <c r="N481" s="3"/>
      <c r="O481" s="3"/>
      <c r="P481" s="3"/>
      <c r="Q481" s="3"/>
    </row>
    <row r="482" spans="5:17" s="4" customFormat="1" x14ac:dyDescent="0.25">
      <c r="E482" s="5"/>
      <c r="L482" s="3"/>
      <c r="M482" s="3"/>
      <c r="N482" s="3"/>
      <c r="O482" s="3"/>
      <c r="P482" s="3"/>
      <c r="Q482" s="3"/>
    </row>
    <row r="483" spans="5:17" s="4" customFormat="1" x14ac:dyDescent="0.25">
      <c r="E483" s="5"/>
      <c r="L483" s="3"/>
      <c r="M483" s="3"/>
      <c r="N483" s="3"/>
      <c r="O483" s="3"/>
      <c r="P483" s="3"/>
      <c r="Q483" s="3"/>
    </row>
    <row r="484" spans="5:17" s="4" customFormat="1" x14ac:dyDescent="0.25">
      <c r="E484" s="5"/>
      <c r="L484" s="3"/>
      <c r="M484" s="3"/>
      <c r="N484" s="3"/>
      <c r="O484" s="3"/>
      <c r="P484" s="3"/>
      <c r="Q484" s="3"/>
    </row>
    <row r="485" spans="5:17" s="4" customFormat="1" x14ac:dyDescent="0.25">
      <c r="E485" s="5"/>
      <c r="L485" s="3"/>
      <c r="M485" s="3"/>
      <c r="N485" s="3"/>
      <c r="O485" s="3"/>
      <c r="P485" s="3"/>
      <c r="Q485" s="3"/>
    </row>
    <row r="486" spans="5:17" s="4" customFormat="1" x14ac:dyDescent="0.25">
      <c r="E486" s="5"/>
      <c r="L486" s="3"/>
      <c r="M486" s="3"/>
      <c r="N486" s="3"/>
      <c r="O486" s="3"/>
      <c r="P486" s="3"/>
      <c r="Q486" s="3"/>
    </row>
    <row r="487" spans="5:17" s="4" customFormat="1" x14ac:dyDescent="0.25">
      <c r="E487" s="5"/>
      <c r="L487" s="3"/>
      <c r="M487" s="3"/>
      <c r="N487" s="3"/>
      <c r="O487" s="3"/>
      <c r="P487" s="3"/>
      <c r="Q487" s="3"/>
    </row>
    <row r="488" spans="5:17" s="4" customFormat="1" x14ac:dyDescent="0.25">
      <c r="E488" s="5"/>
      <c r="L488" s="3"/>
      <c r="M488" s="3"/>
      <c r="N488" s="3"/>
      <c r="O488" s="3"/>
      <c r="P488" s="3"/>
      <c r="Q488" s="3"/>
    </row>
    <row r="489" spans="5:17" s="4" customFormat="1" x14ac:dyDescent="0.25">
      <c r="E489" s="5"/>
      <c r="L489" s="3"/>
      <c r="M489" s="3"/>
      <c r="N489" s="3"/>
      <c r="O489" s="3"/>
      <c r="P489" s="3"/>
      <c r="Q489" s="3"/>
    </row>
    <row r="490" spans="5:17" s="4" customFormat="1" x14ac:dyDescent="0.25">
      <c r="E490" s="5"/>
      <c r="L490" s="3"/>
      <c r="M490" s="3"/>
      <c r="N490" s="3"/>
      <c r="O490" s="3"/>
      <c r="P490" s="3"/>
      <c r="Q490" s="3"/>
    </row>
    <row r="491" spans="5:17" s="4" customFormat="1" x14ac:dyDescent="0.25">
      <c r="E491" s="5"/>
      <c r="L491" s="3"/>
      <c r="M491" s="3"/>
      <c r="N491" s="3"/>
      <c r="O491" s="3"/>
      <c r="P491" s="3"/>
      <c r="Q491" s="3"/>
    </row>
    <row r="492" spans="5:17" s="4" customFormat="1" x14ac:dyDescent="0.25">
      <c r="E492" s="5"/>
      <c r="L492" s="3"/>
      <c r="M492" s="3"/>
      <c r="N492" s="3"/>
      <c r="O492" s="3"/>
      <c r="P492" s="3"/>
      <c r="Q492" s="3"/>
    </row>
    <row r="493" spans="5:17" s="4" customFormat="1" x14ac:dyDescent="0.25">
      <c r="E493" s="5"/>
      <c r="L493" s="3"/>
      <c r="M493" s="3"/>
      <c r="N493" s="3"/>
      <c r="O493" s="3"/>
      <c r="P493" s="3"/>
      <c r="Q493" s="3"/>
    </row>
    <row r="494" spans="5:17" s="4" customFormat="1" x14ac:dyDescent="0.25">
      <c r="E494" s="5"/>
      <c r="L494" s="3"/>
      <c r="M494" s="3"/>
      <c r="N494" s="3"/>
      <c r="O494" s="3"/>
      <c r="P494" s="3"/>
      <c r="Q494" s="3"/>
    </row>
    <row r="495" spans="5:17" s="4" customFormat="1" x14ac:dyDescent="0.25">
      <c r="E495" s="5"/>
      <c r="L495" s="3"/>
      <c r="M495" s="3"/>
      <c r="N495" s="3"/>
      <c r="O495" s="3"/>
      <c r="P495" s="3"/>
      <c r="Q495" s="3"/>
    </row>
    <row r="496" spans="5:17" s="4" customFormat="1" x14ac:dyDescent="0.25">
      <c r="E496" s="5"/>
      <c r="L496" s="3"/>
      <c r="M496" s="3"/>
      <c r="N496" s="3"/>
      <c r="O496" s="3"/>
      <c r="P496" s="3"/>
      <c r="Q496" s="3"/>
    </row>
    <row r="497" spans="5:17" s="4" customFormat="1" x14ac:dyDescent="0.25">
      <c r="E497" s="5"/>
      <c r="L497" s="3"/>
      <c r="M497" s="3"/>
      <c r="N497" s="3"/>
      <c r="O497" s="3"/>
      <c r="P497" s="3"/>
      <c r="Q497" s="3"/>
    </row>
    <row r="498" spans="5:17" s="4" customFormat="1" x14ac:dyDescent="0.25">
      <c r="E498" s="5"/>
      <c r="L498" s="3"/>
      <c r="M498" s="3"/>
      <c r="N498" s="3"/>
      <c r="O498" s="3"/>
      <c r="P498" s="3"/>
      <c r="Q498" s="3"/>
    </row>
    <row r="499" spans="5:17" s="4" customFormat="1" x14ac:dyDescent="0.25">
      <c r="E499" s="5"/>
      <c r="L499" s="3"/>
      <c r="M499" s="3"/>
      <c r="N499" s="3"/>
      <c r="O499" s="3"/>
      <c r="P499" s="3"/>
      <c r="Q499" s="3"/>
    </row>
    <row r="500" spans="5:17" s="4" customFormat="1" x14ac:dyDescent="0.25">
      <c r="E500" s="5"/>
      <c r="L500" s="3"/>
      <c r="M500" s="3"/>
      <c r="N500" s="3"/>
      <c r="O500" s="3"/>
      <c r="P500" s="3"/>
      <c r="Q500" s="3"/>
    </row>
    <row r="501" spans="5:17" s="4" customFormat="1" x14ac:dyDescent="0.25">
      <c r="E501" s="5"/>
      <c r="L501" s="3"/>
      <c r="M501" s="3"/>
      <c r="N501" s="3"/>
      <c r="O501" s="3"/>
      <c r="P501" s="3"/>
      <c r="Q501" s="3"/>
    </row>
    <row r="502" spans="5:17" s="4" customFormat="1" x14ac:dyDescent="0.25">
      <c r="E502" s="5"/>
      <c r="L502" s="3"/>
      <c r="M502" s="3"/>
      <c r="N502" s="3"/>
      <c r="O502" s="3"/>
      <c r="P502" s="3"/>
      <c r="Q502" s="3"/>
    </row>
    <row r="503" spans="5:17" s="4" customFormat="1" x14ac:dyDescent="0.25">
      <c r="E503" s="5"/>
      <c r="L503" s="3"/>
      <c r="M503" s="3"/>
      <c r="N503" s="3"/>
      <c r="O503" s="3"/>
      <c r="P503" s="3"/>
      <c r="Q503" s="3"/>
    </row>
    <row r="504" spans="5:17" s="4" customFormat="1" x14ac:dyDescent="0.25">
      <c r="E504" s="5"/>
      <c r="L504" s="3"/>
      <c r="M504" s="3"/>
      <c r="N504" s="3"/>
      <c r="O504" s="3"/>
      <c r="P504" s="3"/>
      <c r="Q504" s="3"/>
    </row>
    <row r="505" spans="5:17" s="4" customFormat="1" x14ac:dyDescent="0.25">
      <c r="E505" s="5"/>
      <c r="L505" s="3"/>
      <c r="M505" s="3"/>
      <c r="N505" s="3"/>
      <c r="O505" s="3"/>
      <c r="P505" s="3"/>
      <c r="Q505" s="3"/>
    </row>
    <row r="506" spans="5:17" s="4" customFormat="1" x14ac:dyDescent="0.25">
      <c r="E506" s="5"/>
      <c r="L506" s="3"/>
      <c r="M506" s="3"/>
      <c r="N506" s="3"/>
      <c r="O506" s="3"/>
      <c r="P506" s="3"/>
      <c r="Q506" s="3"/>
    </row>
    <row r="507" spans="5:17" s="4" customFormat="1" x14ac:dyDescent="0.25">
      <c r="E507" s="5"/>
      <c r="L507" s="3"/>
      <c r="M507" s="3"/>
      <c r="N507" s="3"/>
      <c r="O507" s="3"/>
      <c r="P507" s="3"/>
      <c r="Q507" s="3"/>
    </row>
    <row r="508" spans="5:17" s="4" customFormat="1" x14ac:dyDescent="0.25">
      <c r="E508" s="5"/>
      <c r="L508" s="3"/>
      <c r="M508" s="3"/>
      <c r="N508" s="3"/>
      <c r="O508" s="3"/>
      <c r="P508" s="3"/>
      <c r="Q508" s="3"/>
    </row>
    <row r="509" spans="5:17" s="4" customFormat="1" x14ac:dyDescent="0.25">
      <c r="E509" s="5"/>
      <c r="L509" s="3"/>
      <c r="M509" s="3"/>
      <c r="N509" s="3"/>
      <c r="O509" s="3"/>
      <c r="P509" s="3"/>
      <c r="Q509" s="3"/>
    </row>
    <row r="510" spans="5:17" s="4" customFormat="1" x14ac:dyDescent="0.25">
      <c r="E510" s="5"/>
      <c r="L510" s="3"/>
      <c r="M510" s="3"/>
      <c r="N510" s="3"/>
      <c r="O510" s="3"/>
      <c r="P510" s="3"/>
      <c r="Q510" s="3"/>
    </row>
    <row r="511" spans="5:17" s="4" customFormat="1" x14ac:dyDescent="0.25">
      <c r="E511" s="5"/>
      <c r="L511" s="3"/>
      <c r="M511" s="3"/>
      <c r="N511" s="3"/>
      <c r="O511" s="3"/>
      <c r="P511" s="3"/>
      <c r="Q511" s="3"/>
    </row>
    <row r="512" spans="5:17" s="4" customFormat="1" x14ac:dyDescent="0.25">
      <c r="E512" s="5"/>
      <c r="L512" s="3"/>
      <c r="M512" s="3"/>
      <c r="N512" s="3"/>
      <c r="O512" s="3"/>
      <c r="P512" s="3"/>
      <c r="Q512" s="3"/>
    </row>
    <row r="513" spans="5:17" s="4" customFormat="1" x14ac:dyDescent="0.25">
      <c r="E513" s="5"/>
      <c r="L513" s="3"/>
      <c r="M513" s="3"/>
      <c r="N513" s="3"/>
      <c r="O513" s="3"/>
      <c r="P513" s="3"/>
      <c r="Q513" s="3"/>
    </row>
    <row r="514" spans="5:17" s="4" customFormat="1" x14ac:dyDescent="0.25">
      <c r="E514" s="5"/>
      <c r="L514" s="3"/>
      <c r="M514" s="3"/>
      <c r="N514" s="3"/>
      <c r="O514" s="3"/>
      <c r="P514" s="3"/>
      <c r="Q514" s="3"/>
    </row>
    <row r="515" spans="5:17" s="4" customFormat="1" x14ac:dyDescent="0.25">
      <c r="E515" s="5"/>
      <c r="L515" s="3"/>
      <c r="M515" s="3"/>
      <c r="N515" s="3"/>
      <c r="O515" s="3"/>
      <c r="P515" s="3"/>
      <c r="Q515" s="3"/>
    </row>
    <row r="516" spans="5:17" s="4" customFormat="1" x14ac:dyDescent="0.25">
      <c r="E516" s="5"/>
      <c r="L516" s="3"/>
      <c r="M516" s="3"/>
      <c r="N516" s="3"/>
      <c r="O516" s="3"/>
      <c r="P516" s="3"/>
      <c r="Q516" s="3"/>
    </row>
    <row r="517" spans="5:17" s="4" customFormat="1" x14ac:dyDescent="0.25">
      <c r="E517" s="5"/>
      <c r="L517" s="3"/>
      <c r="M517" s="3"/>
      <c r="N517" s="3"/>
      <c r="O517" s="3"/>
      <c r="P517" s="3"/>
      <c r="Q517" s="3"/>
    </row>
    <row r="518" spans="5:17" s="4" customFormat="1" x14ac:dyDescent="0.25">
      <c r="E518" s="5"/>
      <c r="L518" s="3"/>
      <c r="M518" s="3"/>
      <c r="N518" s="3"/>
      <c r="O518" s="3"/>
      <c r="P518" s="3"/>
      <c r="Q518" s="3"/>
    </row>
    <row r="519" spans="5:17" s="4" customFormat="1" x14ac:dyDescent="0.25">
      <c r="E519" s="5"/>
      <c r="L519" s="3"/>
      <c r="M519" s="3"/>
      <c r="N519" s="3"/>
      <c r="O519" s="3"/>
      <c r="P519" s="3"/>
      <c r="Q519" s="3"/>
    </row>
    <row r="520" spans="5:17" s="4" customFormat="1" x14ac:dyDescent="0.25">
      <c r="E520" s="5"/>
      <c r="L520" s="3"/>
      <c r="M520" s="3"/>
      <c r="N520" s="3"/>
      <c r="O520" s="3"/>
      <c r="P520" s="3"/>
      <c r="Q520" s="3"/>
    </row>
    <row r="521" spans="5:17" s="4" customFormat="1" x14ac:dyDescent="0.25">
      <c r="E521" s="5"/>
      <c r="L521" s="3"/>
      <c r="M521" s="3"/>
      <c r="N521" s="3"/>
      <c r="O521" s="3"/>
      <c r="P521" s="3"/>
      <c r="Q521" s="3"/>
    </row>
    <row r="522" spans="5:17" s="4" customFormat="1" x14ac:dyDescent="0.25">
      <c r="E522" s="5"/>
      <c r="L522" s="3"/>
      <c r="M522" s="3"/>
      <c r="N522" s="3"/>
      <c r="O522" s="3"/>
      <c r="P522" s="3"/>
      <c r="Q522" s="3"/>
    </row>
    <row r="523" spans="5:17" s="4" customFormat="1" x14ac:dyDescent="0.25">
      <c r="E523" s="5"/>
      <c r="L523" s="3"/>
      <c r="M523" s="3"/>
      <c r="N523" s="3"/>
      <c r="O523" s="3"/>
      <c r="P523" s="3"/>
      <c r="Q523" s="3"/>
    </row>
    <row r="524" spans="5:17" s="4" customFormat="1" x14ac:dyDescent="0.25">
      <c r="E524" s="5"/>
      <c r="L524" s="3"/>
      <c r="M524" s="3"/>
      <c r="N524" s="3"/>
      <c r="O524" s="3"/>
      <c r="P524" s="3"/>
      <c r="Q524" s="3"/>
    </row>
    <row r="525" spans="5:17" s="4" customFormat="1" x14ac:dyDescent="0.25">
      <c r="E525" s="5"/>
      <c r="L525" s="3"/>
      <c r="M525" s="3"/>
      <c r="N525" s="3"/>
      <c r="O525" s="3"/>
      <c r="P525" s="3"/>
      <c r="Q525" s="3"/>
    </row>
    <row r="526" spans="5:17" s="4" customFormat="1" x14ac:dyDescent="0.25">
      <c r="E526" s="5"/>
      <c r="L526" s="3"/>
      <c r="M526" s="3"/>
      <c r="N526" s="3"/>
      <c r="O526" s="3"/>
      <c r="P526" s="3"/>
      <c r="Q526" s="3"/>
    </row>
    <row r="527" spans="5:17" s="4" customFormat="1" x14ac:dyDescent="0.25">
      <c r="E527" s="5"/>
      <c r="L527" s="3"/>
      <c r="M527" s="3"/>
      <c r="N527" s="3"/>
      <c r="O527" s="3"/>
      <c r="P527" s="3"/>
      <c r="Q527" s="3"/>
    </row>
    <row r="528" spans="5:17" s="4" customFormat="1" x14ac:dyDescent="0.25">
      <c r="E528" s="5"/>
      <c r="L528" s="3"/>
      <c r="M528" s="3"/>
      <c r="N528" s="3"/>
      <c r="O528" s="3"/>
      <c r="P528" s="3"/>
      <c r="Q528" s="3"/>
    </row>
    <row r="529" spans="1:17" s="4" customFormat="1" x14ac:dyDescent="0.25">
      <c r="E529" s="5"/>
      <c r="L529" s="3"/>
      <c r="M529" s="3"/>
      <c r="N529" s="3"/>
      <c r="O529" s="3"/>
      <c r="P529" s="3"/>
      <c r="Q529" s="3"/>
    </row>
    <row r="530" spans="1:17" s="4" customFormat="1" x14ac:dyDescent="0.25">
      <c r="E530" s="5"/>
      <c r="L530" s="3"/>
      <c r="M530" s="3"/>
      <c r="N530" s="3"/>
      <c r="O530" s="3"/>
      <c r="P530" s="3"/>
      <c r="Q530" s="3"/>
    </row>
    <row r="531" spans="1:17" s="4" customFormat="1" x14ac:dyDescent="0.25">
      <c r="E531" s="5"/>
      <c r="L531" s="3"/>
      <c r="M531" s="3"/>
      <c r="N531" s="3"/>
      <c r="O531" s="3"/>
      <c r="P531" s="3"/>
      <c r="Q531" s="3"/>
    </row>
    <row r="532" spans="1:17" s="4" customFormat="1" x14ac:dyDescent="0.25">
      <c r="E532" s="5"/>
      <c r="L532" s="3"/>
      <c r="M532" s="3"/>
      <c r="N532" s="3"/>
      <c r="O532" s="3"/>
      <c r="P532" s="3"/>
      <c r="Q532" s="3"/>
    </row>
    <row r="533" spans="1:17" x14ac:dyDescent="0.25">
      <c r="A533" s="4"/>
      <c r="B533" s="4"/>
      <c r="C533" s="4"/>
      <c r="D533" s="4"/>
      <c r="E533" s="5"/>
      <c r="F533" s="4"/>
    </row>
    <row r="534" spans="1:17" x14ac:dyDescent="0.25">
      <c r="A534" s="4"/>
      <c r="B534" s="4"/>
      <c r="C534" s="4"/>
      <c r="D534" s="4"/>
      <c r="E534" s="5"/>
      <c r="F534" s="4"/>
    </row>
  </sheetData>
  <mergeCells count="219">
    <mergeCell ref="A374:D374"/>
    <mergeCell ref="A370:D370"/>
    <mergeCell ref="A368:D368"/>
    <mergeCell ref="A369:D369"/>
    <mergeCell ref="A371:D371"/>
    <mergeCell ref="A385:F385"/>
    <mergeCell ref="A339:F339"/>
    <mergeCell ref="A347:F347"/>
    <mergeCell ref="A354:F354"/>
    <mergeCell ref="A363:F363"/>
    <mergeCell ref="A366:D366"/>
    <mergeCell ref="A367:D367"/>
    <mergeCell ref="A372:D372"/>
    <mergeCell ref="A373:D373"/>
    <mergeCell ref="A376:D376"/>
    <mergeCell ref="A361:D361"/>
    <mergeCell ref="A375:D375"/>
    <mergeCell ref="A359:D359"/>
    <mergeCell ref="A377:D377"/>
    <mergeCell ref="A378:D378"/>
    <mergeCell ref="A379:D379"/>
    <mergeCell ref="A380:D380"/>
    <mergeCell ref="A381:D381"/>
    <mergeCell ref="A382:D382"/>
    <mergeCell ref="A383:D383"/>
    <mergeCell ref="A302:D302"/>
    <mergeCell ref="A303:D303"/>
    <mergeCell ref="A310:D310"/>
    <mergeCell ref="A314:D314"/>
    <mergeCell ref="A331:F331"/>
    <mergeCell ref="A284:D284"/>
    <mergeCell ref="C285:D287"/>
    <mergeCell ref="A292:D292"/>
    <mergeCell ref="A295:D295"/>
    <mergeCell ref="A297:D297"/>
    <mergeCell ref="A301:D301"/>
    <mergeCell ref="A327:D327"/>
    <mergeCell ref="A313:D313"/>
    <mergeCell ref="A324:D324"/>
    <mergeCell ref="A309:D309"/>
    <mergeCell ref="A308:D308"/>
    <mergeCell ref="A296:D296"/>
    <mergeCell ref="A316:D316"/>
    <mergeCell ref="A321:D321"/>
    <mergeCell ref="A293:D293"/>
    <mergeCell ref="A311:D311"/>
    <mergeCell ref="A268:D268"/>
    <mergeCell ref="A269:D269"/>
    <mergeCell ref="A270:D270"/>
    <mergeCell ref="A271:D271"/>
    <mergeCell ref="A272:D272"/>
    <mergeCell ref="A275:D275"/>
    <mergeCell ref="A257:D257"/>
    <mergeCell ref="A259:D259"/>
    <mergeCell ref="A260:D260"/>
    <mergeCell ref="A261:D261"/>
    <mergeCell ref="A262:D262"/>
    <mergeCell ref="A263:D263"/>
    <mergeCell ref="A266:D266"/>
    <mergeCell ref="A267:D267"/>
    <mergeCell ref="A264:D264"/>
    <mergeCell ref="A265:D265"/>
    <mergeCell ref="A258:D258"/>
    <mergeCell ref="A246:F246"/>
    <mergeCell ref="A250:D250"/>
    <mergeCell ref="A251:D251"/>
    <mergeCell ref="A253:B253"/>
    <mergeCell ref="A254:D254"/>
    <mergeCell ref="A256:B256"/>
    <mergeCell ref="A229:D229"/>
    <mergeCell ref="A230:D230"/>
    <mergeCell ref="A232:D232"/>
    <mergeCell ref="A237:D237"/>
    <mergeCell ref="A242:D242"/>
    <mergeCell ref="A243:D243"/>
    <mergeCell ref="A238:D238"/>
    <mergeCell ref="A231:D231"/>
    <mergeCell ref="A233:D233"/>
    <mergeCell ref="A234:D234"/>
    <mergeCell ref="A235:D235"/>
    <mergeCell ref="A236:D236"/>
    <mergeCell ref="A222:D222"/>
    <mergeCell ref="A223:E223"/>
    <mergeCell ref="A226:D226"/>
    <mergeCell ref="A227:D227"/>
    <mergeCell ref="A228:D228"/>
    <mergeCell ref="A190:D190"/>
    <mergeCell ref="A200:D200"/>
    <mergeCell ref="A206:D206"/>
    <mergeCell ref="A208:D208"/>
    <mergeCell ref="A213:F213"/>
    <mergeCell ref="A217:D217"/>
    <mergeCell ref="A224:D224"/>
    <mergeCell ref="A192:D192"/>
    <mergeCell ref="A220:D220"/>
    <mergeCell ref="A175:A176"/>
    <mergeCell ref="B175:D175"/>
    <mergeCell ref="B176:D176"/>
    <mergeCell ref="B179:F179"/>
    <mergeCell ref="A184:F184"/>
    <mergeCell ref="A188:D188"/>
    <mergeCell ref="A171:A172"/>
    <mergeCell ref="B171:D171"/>
    <mergeCell ref="B172:D172"/>
    <mergeCell ref="A173:A174"/>
    <mergeCell ref="B173:D173"/>
    <mergeCell ref="B174:D174"/>
    <mergeCell ref="A167:A168"/>
    <mergeCell ref="B167:D167"/>
    <mergeCell ref="B168:D168"/>
    <mergeCell ref="A169:A170"/>
    <mergeCell ref="B169:D169"/>
    <mergeCell ref="B170:D170"/>
    <mergeCell ref="A163:A164"/>
    <mergeCell ref="B163:D163"/>
    <mergeCell ref="B164:D164"/>
    <mergeCell ref="A165:A166"/>
    <mergeCell ref="B165:D165"/>
    <mergeCell ref="B166:D166"/>
    <mergeCell ref="B158:D158"/>
    <mergeCell ref="B159:D159"/>
    <mergeCell ref="B160:D160"/>
    <mergeCell ref="A161:A162"/>
    <mergeCell ref="B161:D161"/>
    <mergeCell ref="B162:D162"/>
    <mergeCell ref="A150:D150"/>
    <mergeCell ref="A151:D151"/>
    <mergeCell ref="A152:D152"/>
    <mergeCell ref="A153:D153"/>
    <mergeCell ref="A155:F155"/>
    <mergeCell ref="A156:D157"/>
    <mergeCell ref="E156:F156"/>
    <mergeCell ref="A138:D138"/>
    <mergeCell ref="A142:D142"/>
    <mergeCell ref="A143:D143"/>
    <mergeCell ref="A144:D144"/>
    <mergeCell ref="A145:D145"/>
    <mergeCell ref="A149:D149"/>
    <mergeCell ref="A79:F79"/>
    <mergeCell ref="A121:D121"/>
    <mergeCell ref="A122:F122"/>
    <mergeCell ref="A132:D132"/>
    <mergeCell ref="A136:D136"/>
    <mergeCell ref="A137:D137"/>
    <mergeCell ref="A146:D146"/>
    <mergeCell ref="A147:D147"/>
    <mergeCell ref="A148:D148"/>
    <mergeCell ref="B71:D71"/>
    <mergeCell ref="B72:D72"/>
    <mergeCell ref="B73:D73"/>
    <mergeCell ref="B74:D74"/>
    <mergeCell ref="A76:F76"/>
    <mergeCell ref="A78:D78"/>
    <mergeCell ref="B65:D65"/>
    <mergeCell ref="B66:D66"/>
    <mergeCell ref="B67:D67"/>
    <mergeCell ref="B68:D68"/>
    <mergeCell ref="B69:D69"/>
    <mergeCell ref="B70:D70"/>
    <mergeCell ref="B59:D59"/>
    <mergeCell ref="B60:D60"/>
    <mergeCell ref="B61:D61"/>
    <mergeCell ref="B62:D62"/>
    <mergeCell ref="B63:D63"/>
    <mergeCell ref="B64:D64"/>
    <mergeCell ref="B53:D53"/>
    <mergeCell ref="B54:D54"/>
    <mergeCell ref="B55:D55"/>
    <mergeCell ref="B56:D56"/>
    <mergeCell ref="B57:D57"/>
    <mergeCell ref="B58:D58"/>
    <mergeCell ref="A1:F1"/>
    <mergeCell ref="A2:F2"/>
    <mergeCell ref="A4:F4"/>
    <mergeCell ref="B5:C5"/>
    <mergeCell ref="B6:C6"/>
    <mergeCell ref="A21:D21"/>
    <mergeCell ref="B35:D35"/>
    <mergeCell ref="B36:D36"/>
    <mergeCell ref="B37:D37"/>
    <mergeCell ref="B29:D29"/>
    <mergeCell ref="B30:D30"/>
    <mergeCell ref="B31:D31"/>
    <mergeCell ref="B32:D32"/>
    <mergeCell ref="B33:D33"/>
    <mergeCell ref="B34:D34"/>
    <mergeCell ref="A17:C17"/>
    <mergeCell ref="B47:D47"/>
    <mergeCell ref="B48:D48"/>
    <mergeCell ref="B49:D49"/>
    <mergeCell ref="B50:D50"/>
    <mergeCell ref="B51:D51"/>
    <mergeCell ref="B52:D52"/>
    <mergeCell ref="B41:D41"/>
    <mergeCell ref="B42:D42"/>
    <mergeCell ref="B43:D43"/>
    <mergeCell ref="B44:D44"/>
    <mergeCell ref="B45:D45"/>
    <mergeCell ref="B46:D46"/>
    <mergeCell ref="A22:F22"/>
    <mergeCell ref="A24:F24"/>
    <mergeCell ref="B25:D25"/>
    <mergeCell ref="B26:D26"/>
    <mergeCell ref="B27:D27"/>
    <mergeCell ref="B28:D28"/>
    <mergeCell ref="B38:D38"/>
    <mergeCell ref="B39:D39"/>
    <mergeCell ref="B40:D40"/>
    <mergeCell ref="A318:D318"/>
    <mergeCell ref="A279:D279"/>
    <mergeCell ref="A315:D315"/>
    <mergeCell ref="A317:D317"/>
    <mergeCell ref="A319:D319"/>
    <mergeCell ref="A320:D320"/>
    <mergeCell ref="A333:D333"/>
    <mergeCell ref="A345:D345"/>
    <mergeCell ref="A344:D344"/>
    <mergeCell ref="A335:D335"/>
    <mergeCell ref="A336:D336"/>
  </mergeCells>
  <printOptions horizontalCentered="1"/>
  <pageMargins left="0.70866141732283472" right="0.51181102362204722" top="0.59055118110236227" bottom="0.39370078740157483" header="0.31496062992125984" footer="0.31496062992125984"/>
  <pageSetup paperSize="9" scale="90" orientation="portrait" r:id="rId1"/>
  <rowBreaks count="1" manualBreakCount="1">
    <brk id="22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GBUH</cp:lastModifiedBy>
  <cp:lastPrinted>2025-03-11T11:24:26Z</cp:lastPrinted>
  <dcterms:created xsi:type="dcterms:W3CDTF">2014-03-14T06:41:15Z</dcterms:created>
  <dcterms:modified xsi:type="dcterms:W3CDTF">2025-03-11T11:27:57Z</dcterms:modified>
</cp:coreProperties>
</file>